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LOBOD~1\AppData\Local\Temp\uploader\21\"/>
    </mc:Choice>
  </mc:AlternateContent>
  <xr:revisionPtr revIDLastSave="0" documentId="13_ncr:1_{A4241128-E5CF-4ABE-BF61-1A2691D520B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Форма 4" sheetId="1" r:id="rId1"/>
  </sheets>
  <definedNames>
    <definedName name="_xlnm.Print_Titles" localSheetId="0">'Форма 4'!$12:$12</definedName>
    <definedName name="_xlnm.Print_Area" localSheetId="0">'Форма 4'!$A$1:$P$77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K14" i="1"/>
  <c r="L14" i="1"/>
  <c r="M14" i="1"/>
  <c r="N14" i="1"/>
  <c r="O14" i="1"/>
  <c r="J18" i="1"/>
  <c r="K18" i="1"/>
  <c r="L18" i="1"/>
  <c r="M18" i="1"/>
  <c r="N18" i="1"/>
  <c r="O18" i="1"/>
  <c r="J29" i="1"/>
  <c r="K29" i="1"/>
  <c r="L29" i="1"/>
  <c r="M29" i="1"/>
  <c r="N29" i="1"/>
  <c r="O29" i="1"/>
  <c r="J39" i="1"/>
  <c r="K39" i="1"/>
  <c r="L39" i="1"/>
  <c r="M39" i="1"/>
  <c r="N39" i="1"/>
  <c r="O39" i="1"/>
  <c r="J65" i="1"/>
  <c r="K65" i="1"/>
  <c r="L65" i="1"/>
  <c r="M65" i="1"/>
  <c r="N65" i="1"/>
  <c r="O65" i="1"/>
  <c r="H65" i="1"/>
  <c r="G65" i="1"/>
  <c r="F65" i="1"/>
  <c r="E65" i="1"/>
  <c r="D65" i="1"/>
  <c r="C65" i="1"/>
  <c r="H39" i="1"/>
  <c r="G39" i="1"/>
  <c r="F39" i="1"/>
  <c r="E39" i="1"/>
  <c r="D39" i="1"/>
  <c r="C39" i="1"/>
  <c r="H29" i="1"/>
  <c r="G29" i="1"/>
  <c r="F29" i="1"/>
  <c r="E29" i="1"/>
  <c r="D29" i="1"/>
  <c r="C29" i="1"/>
  <c r="H18" i="1"/>
  <c r="G18" i="1"/>
  <c r="F18" i="1"/>
  <c r="E18" i="1"/>
  <c r="D18" i="1"/>
  <c r="C18" i="1"/>
  <c r="H14" i="1"/>
  <c r="G14" i="1"/>
  <c r="F14" i="1"/>
  <c r="E14" i="1"/>
  <c r="D14" i="1"/>
  <c r="C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30" i="1"/>
  <c r="I31" i="1"/>
  <c r="I32" i="1"/>
  <c r="I33" i="1"/>
  <c r="I34" i="1"/>
  <c r="I35" i="1"/>
  <c r="I36" i="1"/>
  <c r="I37" i="1"/>
  <c r="I38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6" i="1"/>
  <c r="I67" i="1"/>
  <c r="I68" i="1"/>
  <c r="I69" i="1"/>
  <c r="I29" i="1" l="1"/>
  <c r="I65" i="1"/>
  <c r="I39" i="1"/>
  <c r="I18" i="1"/>
  <c r="I14" i="1"/>
  <c r="P15" i="1"/>
  <c r="P16" i="1"/>
  <c r="P17" i="1"/>
  <c r="P19" i="1"/>
  <c r="P20" i="1"/>
  <c r="P21" i="1"/>
  <c r="P22" i="1"/>
  <c r="P23" i="1"/>
  <c r="P24" i="1"/>
  <c r="P25" i="1"/>
  <c r="P26" i="1"/>
  <c r="P27" i="1"/>
  <c r="P28" i="1"/>
  <c r="P30" i="1"/>
  <c r="P31" i="1"/>
  <c r="P32" i="1"/>
  <c r="P33" i="1"/>
  <c r="P34" i="1"/>
  <c r="P35" i="1"/>
  <c r="P36" i="1"/>
  <c r="P37" i="1"/>
  <c r="P38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6" i="1"/>
  <c r="P67" i="1"/>
  <c r="P68" i="1"/>
  <c r="P69" i="1"/>
  <c r="W11" i="1"/>
  <c r="X11" i="1"/>
  <c r="Y11" i="1"/>
  <c r="Z11" i="1"/>
  <c r="AA11" i="1"/>
  <c r="AB11" i="1"/>
  <c r="W14" i="1"/>
  <c r="X14" i="1"/>
  <c r="Y14" i="1"/>
  <c r="Z14" i="1"/>
  <c r="AA14" i="1"/>
  <c r="AB14" i="1"/>
  <c r="W25" i="1"/>
  <c r="X25" i="1"/>
  <c r="Y25" i="1"/>
  <c r="Z25" i="1"/>
  <c r="AA25" i="1"/>
  <c r="AB25" i="1"/>
  <c r="W35" i="1"/>
  <c r="X35" i="1"/>
  <c r="Y35" i="1"/>
  <c r="Z35" i="1"/>
  <c r="AA35" i="1"/>
  <c r="AB35" i="1"/>
  <c r="AC11" i="1"/>
  <c r="AE11" i="1"/>
  <c r="AF11" i="1"/>
  <c r="AG11" i="1"/>
  <c r="AH11" i="1"/>
  <c r="AI11" i="1"/>
  <c r="AJ11" i="1"/>
  <c r="AK11" i="1"/>
  <c r="AD12" i="1"/>
  <c r="AL12" i="1"/>
  <c r="AL13" i="1"/>
  <c r="AC14" i="1"/>
  <c r="AE14" i="1"/>
  <c r="AF14" i="1"/>
  <c r="AG14" i="1"/>
  <c r="AH14" i="1"/>
  <c r="AI14" i="1"/>
  <c r="AJ14" i="1"/>
  <c r="AK14" i="1"/>
  <c r="AD15" i="1"/>
  <c r="AL15" i="1"/>
  <c r="AD16" i="1"/>
  <c r="AL16" i="1"/>
  <c r="AL17" i="1"/>
  <c r="AD18" i="1"/>
  <c r="AL18" i="1"/>
  <c r="AD19" i="1"/>
  <c r="AL19" i="1"/>
  <c r="AD20" i="1"/>
  <c r="AL20" i="1"/>
  <c r="AD21" i="1"/>
  <c r="AL21" i="1"/>
  <c r="AD22" i="1"/>
  <c r="AL22" i="1"/>
  <c r="AD23" i="1"/>
  <c r="AL23" i="1"/>
  <c r="AD24" i="1"/>
  <c r="AL24" i="1"/>
  <c r="AC25" i="1"/>
  <c r="AE25" i="1"/>
  <c r="AF25" i="1"/>
  <c r="AG25" i="1"/>
  <c r="AH25" i="1"/>
  <c r="AI25" i="1"/>
  <c r="AJ25" i="1"/>
  <c r="AK25" i="1"/>
  <c r="AD26" i="1"/>
  <c r="AL26" i="1"/>
  <c r="AD27" i="1"/>
  <c r="AL27" i="1"/>
  <c r="AL28" i="1"/>
  <c r="AL29" i="1"/>
  <c r="AD30" i="1"/>
  <c r="AL30" i="1"/>
  <c r="AD31" i="1"/>
  <c r="AL31" i="1"/>
  <c r="AD32" i="1"/>
  <c r="AL32" i="1"/>
  <c r="AD33" i="1"/>
  <c r="AL33" i="1"/>
  <c r="AD34" i="1"/>
  <c r="AL34" i="1"/>
  <c r="AC35" i="1"/>
  <c r="AE35" i="1"/>
  <c r="AF35" i="1"/>
  <c r="AG35" i="1"/>
  <c r="AH35" i="1"/>
  <c r="AI35" i="1"/>
  <c r="AJ35" i="1"/>
  <c r="AK35" i="1"/>
  <c r="AD36" i="1"/>
  <c r="AL36" i="1"/>
  <c r="AD37" i="1"/>
  <c r="AL37" i="1"/>
  <c r="AL38" i="1"/>
  <c r="AL39" i="1"/>
  <c r="AD40" i="1"/>
  <c r="AL40" i="1"/>
  <c r="AD41" i="1"/>
  <c r="AL41" i="1"/>
  <c r="AD42" i="1"/>
  <c r="AL42" i="1"/>
  <c r="AD43" i="1"/>
  <c r="AL43" i="1"/>
  <c r="AD44" i="1"/>
  <c r="AL44" i="1"/>
  <c r="AD45" i="1"/>
  <c r="AL45" i="1"/>
  <c r="AD46" i="1"/>
  <c r="AL46" i="1"/>
  <c r="AD47" i="1"/>
  <c r="AL47" i="1"/>
  <c r="AD48" i="1"/>
  <c r="AL48" i="1"/>
  <c r="AD49" i="1"/>
  <c r="AL49" i="1"/>
  <c r="AD50" i="1"/>
  <c r="AL50" i="1"/>
  <c r="AD51" i="1"/>
  <c r="AL51" i="1"/>
  <c r="AD52" i="1"/>
  <c r="AL52" i="1"/>
  <c r="AD53" i="1"/>
  <c r="AL53" i="1"/>
  <c r="AD54" i="1"/>
  <c r="AL54" i="1"/>
  <c r="AD55" i="1"/>
  <c r="AL55" i="1"/>
  <c r="AD56" i="1"/>
  <c r="AL56" i="1"/>
  <c r="AD57" i="1"/>
  <c r="AL57" i="1"/>
  <c r="AD58" i="1"/>
  <c r="AL58" i="1"/>
  <c r="AD59" i="1"/>
  <c r="AL59" i="1"/>
  <c r="AD60" i="1"/>
  <c r="AL60" i="1"/>
  <c r="P18" i="1" l="1"/>
  <c r="P39" i="1"/>
  <c r="P65" i="1"/>
  <c r="P14" i="1"/>
  <c r="P29" i="1"/>
  <c r="L13" i="1"/>
  <c r="F13" i="1"/>
  <c r="D13" i="1"/>
  <c r="G13" i="1"/>
  <c r="M13" i="1"/>
  <c r="H13" i="1"/>
  <c r="K13" i="1"/>
  <c r="J13" i="1"/>
  <c r="O13" i="1"/>
  <c r="C13" i="1"/>
  <c r="E13" i="1"/>
  <c r="N13" i="1"/>
  <c r="Z10" i="1"/>
  <c r="Y10" i="1"/>
  <c r="AB10" i="1"/>
  <c r="X10" i="1"/>
  <c r="AA10" i="1"/>
  <c r="W10" i="1"/>
  <c r="AL11" i="1"/>
  <c r="AD28" i="1"/>
  <c r="AL25" i="1"/>
  <c r="AK10" i="1"/>
  <c r="AG10" i="1"/>
  <c r="AD17" i="1"/>
  <c r="AD14" i="1" s="1"/>
  <c r="AL14" i="1"/>
  <c r="AJ10" i="1"/>
  <c r="AF10" i="1"/>
  <c r="AD38" i="1"/>
  <c r="AL35" i="1"/>
  <c r="AI10" i="1"/>
  <c r="AE10" i="1"/>
  <c r="AH10" i="1"/>
  <c r="AC10" i="1"/>
  <c r="AD39" i="1"/>
  <c r="AD29" i="1"/>
  <c r="P13" i="1" l="1"/>
  <c r="AD35" i="1"/>
  <c r="I13" i="1"/>
  <c r="AL10" i="1"/>
  <c r="AD25" i="1"/>
  <c r="AD13" i="1"/>
  <c r="AD11" i="1" s="1"/>
  <c r="AD10" i="1" l="1"/>
</calcChain>
</file>

<file path=xl/sharedStrings.xml><?xml version="1.0" encoding="utf-8"?>
<sst xmlns="http://schemas.openxmlformats.org/spreadsheetml/2006/main" count="1054" uniqueCount="115">
  <si>
    <t>Всего</t>
  </si>
  <si>
    <t>x</t>
  </si>
  <si>
    <t>ПЛАНИРУЕМЫЕ ПОКАЗАТЕЛИ</t>
  </si>
  <si>
    <t xml:space="preserve"> переселения граждан из аварийного жилищного фонда, признанного таковым до 1 января 2017 года</t>
  </si>
  <si>
    <t>Расселяемая площадь, кв. метров</t>
  </si>
  <si>
    <t>Количество переселяемых жителей, человек</t>
  </si>
  <si>
    <t>2019 год</t>
  </si>
  <si>
    <t>2020 год</t>
  </si>
  <si>
    <t>2021 год</t>
  </si>
  <si>
    <t>2022 год</t>
  </si>
  <si>
    <t>2023 год</t>
  </si>
  <si>
    <t>2024 год</t>
  </si>
  <si>
    <t>Всего по этапу 2019 года</t>
  </si>
  <si>
    <t>1.1</t>
  </si>
  <si>
    <t xml:space="preserve">Итого по городу Кирову </t>
  </si>
  <si>
    <t>1.2</t>
  </si>
  <si>
    <t>1.3</t>
  </si>
  <si>
    <t>2</t>
  </si>
  <si>
    <t>Всего по этапу 2020 года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</si>
  <si>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</si>
  <si>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</si>
  <si>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</si>
  <si>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</si>
  <si>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</si>
  <si>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</si>
  <si>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</si>
  <si>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</si>
  <si>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</si>
  <si>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</t>
  </si>
  <si>
    <t>Всего по этапу 2021 года</t>
  </si>
  <si>
    <t>3.1</t>
  </si>
  <si>
    <t>3.2</t>
  </si>
  <si>
    <t>3.3</t>
  </si>
  <si>
    <t>3.4</t>
  </si>
  <si>
    <t>3.5</t>
  </si>
  <si>
    <t>3.6</t>
  </si>
  <si>
    <t>4</t>
  </si>
  <si>
    <t>Всего по этапу 2022 года</t>
  </si>
  <si>
    <t>4.1</t>
  </si>
  <si>
    <t>4.2</t>
  </si>
  <si>
    <t>4.3</t>
  </si>
  <si>
    <t>4.4</t>
  </si>
  <si>
    <t>4.5</t>
  </si>
  <si>
    <t>4.6</t>
  </si>
  <si>
    <t xml:space="preserve">Итого по городу Вятские Поляны </t>
  </si>
  <si>
    <t xml:space="preserve">Итого по городу Котельничу </t>
  </si>
  <si>
    <t xml:space="preserve">Итого по городу Слободскому </t>
  </si>
  <si>
    <t>2.10</t>
  </si>
  <si>
    <t xml:space="preserve">Итого по городу Кирово-Чепецку </t>
  </si>
  <si>
    <t>1</t>
  </si>
  <si>
    <t>Период реализации Программы, наименование муниципального образования</t>
  </si>
  <si>
    <t xml:space="preserve">№ 
п/п    </t>
  </si>
  <si>
    <t>Итого по Свечинскому муниципальному округу</t>
  </si>
  <si>
    <t>3.7</t>
  </si>
  <si>
    <t>3.8</t>
  </si>
  <si>
    <t>3.9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</si>
  <si>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</si>
  <si>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</si>
  <si>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</si>
  <si>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</si>
  <si>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</si>
  <si>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</si>
  <si>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</si>
  <si>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</si>
  <si>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</si>
  <si>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</si>
  <si>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</si>
  <si>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</si>
  <si>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</si>
  <si>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</si>
  <si>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</si>
  <si>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</si>
  <si>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</si>
  <si>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</si>
  <si>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</si>
  <si>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______________________________</t>
  </si>
  <si>
    <t>5.</t>
  </si>
  <si>
    <t>5.1</t>
  </si>
  <si>
    <t>5.2</t>
  </si>
  <si>
    <t>5.3</t>
  </si>
  <si>
    <t>5.4</t>
  </si>
  <si>
    <t>Итого по Кильмезскому городскому поселению
(Кильмезский муниципальный район)</t>
  </si>
  <si>
    <t xml:space="preserve">Итого по Оричевскому муниципальному району </t>
  </si>
  <si>
    <t xml:space="preserve">Итого по Зуевскому муниципальному району </t>
  </si>
  <si>
    <t>Итого по Бурмакинскому сельскому поселению
(Кирово-Чепецкий муниципальный район)</t>
  </si>
  <si>
    <t>Итого по Просницкому сельскому поселению
(Кирово-Чепецкий муниципальный район)</t>
  </si>
  <si>
    <t>Итого по по Мурашинскому городскому поселению
(Мурашинский муниципальный округ)</t>
  </si>
  <si>
    <t xml:space="preserve">Итого по Опаринскому муниципальному району </t>
  </si>
  <si>
    <t xml:space="preserve">Итого по Орловскому муниципальному району </t>
  </si>
  <si>
    <t>Итого по Вахрушевскому городскому поселению
(Слободской муниципальный район)</t>
  </si>
  <si>
    <t>Итого по Советскому городскому поселению
(Советский муниципальный район)</t>
  </si>
  <si>
    <t>Итого по Арбажскому муниципальному округу</t>
  </si>
  <si>
    <t>Итого по Верхошижемскому городскому поселению
(Верхошижемский муниципальный район)</t>
  </si>
  <si>
    <t>Итого по Мурашинскому городскому поселению
 (Мурашинский муниципальный округ)</t>
  </si>
  <si>
    <t>Итого по Уржумскому городскому поселению
 (Уржумский муниципальный район)</t>
  </si>
  <si>
    <t xml:space="preserve">Итого по Афанасьевскому муниципальному району </t>
  </si>
  <si>
    <t>Итого Белохолуницкому городскому поселению
(Белохолуницкий муниципальный район)</t>
  </si>
  <si>
    <t>Итого Краснополянскому городскому поселению
(Вятскополянский муниципальный район)</t>
  </si>
  <si>
    <t>Итого по Омгинскому сельскому поселению
(Вятскополянский муниципальный район)</t>
  </si>
  <si>
    <t>Итого по Сосновскому городскому поселению
(Вятскополянский муниципальный район)</t>
  </si>
  <si>
    <t>Итого по Кстининскому сельскому поселению
(Кирово-Чепецкий муниципальный район)</t>
  </si>
  <si>
    <t xml:space="preserve">Итого по Лузскому муниципальному округу </t>
  </si>
  <si>
    <t xml:space="preserve">Итого по Мурашинскому муниципальному округу </t>
  </si>
  <si>
    <t>Итого по Нагорскому городскому поселению
(Нагорский муниципальный район)</t>
  </si>
  <si>
    <t>Итого по Омутнинскому городскому поселению
(Омутнинский муниципальный район)</t>
  </si>
  <si>
    <t>Итого по Демьяновскому городскому поселению
(Подосиновский муниципальный район)</t>
  </si>
  <si>
    <t>Итого по Подосиновскому  городскому поселению
 (Подосиновский муниципальный район)</t>
  </si>
  <si>
    <t>Итого по Октябрьскому сельскому поселению
(Слободской муниципальный район)</t>
  </si>
  <si>
    <t xml:space="preserve">Итого по Тужинскому муниципальному району </t>
  </si>
  <si>
    <t>Всего по этапу 2023 года</t>
  </si>
  <si>
    <t xml:space="preserve">    Приложение № 4</t>
  </si>
  <si>
    <t xml:space="preserve">    к Программе</t>
  </si>
  <si>
    <t>По  Программе, в рамках которой предусмотрено финансирование за счет средств Фонда, – всего</t>
  </si>
  <si>
    <t>Итого по Кирсинскому городскому поселению
(Верхнекамский муниципальный округ)</t>
  </si>
  <si>
    <t>Итого по Уржумскому городскому поселению (Уржумский муниципальный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</si>
</sst>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₽&quot;;[Red]\-#,##0.00\ &quot;₽&quot;"/>
    <numFmt numFmtId="164" formatCode="#,##0.00_ ;\-#,##0.00\ "/>
    <numFmt numFmtId="165" formatCode="#,##0_ ;\-#,##0\ "/>
  </numFmts>
  <fonts count="9" x14ac:knownFonts="1">
    <font>
      <sz val="11"/>
      <color rgb="FF000000"/>
      <name val="Calibri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22"/>
      <color rgb="FF000000"/>
      <name val="Calibri"/>
      <family val="2"/>
      <charset val="204"/>
    </font>
    <font>
      <sz val="32"/>
      <color rgb="FF000000"/>
      <name val="Times New Roman"/>
      <family val="1"/>
      <charset val="204"/>
    </font>
    <font>
      <b/>
      <sz val="3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2" borderId="0"/>
  </cellStyleXfs>
  <cellXfs count="44"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/>
    </xf>
    <xf numFmtId="49" fontId="1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164" fontId="3" fillId="2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 vertical="center" wrapText="1"/>
    </xf>
    <xf numFmtId="165" fontId="3" fillId="2" borderId="2" xfId="0" applyNumberFormat="1" applyFont="1" applyFill="1" applyBorder="1" applyAlignment="1">
      <alignment horizontal="right" vertical="center"/>
    </xf>
    <xf numFmtId="165" fontId="3" fillId="2" borderId="2" xfId="0" applyNumberFormat="1" applyFont="1" applyFill="1" applyBorder="1" applyAlignment="1">
      <alignment horizontal="right" vertical="center" wrapText="1"/>
    </xf>
    <xf numFmtId="164" fontId="3" fillId="2" borderId="2" xfId="0" applyNumberFormat="1" applyFont="1" applyFill="1" applyBorder="1" applyAlignment="1">
      <alignment horizontal="center" vertical="top"/>
    </xf>
    <xf numFmtId="165" fontId="3" fillId="2" borderId="2" xfId="0" applyNumberFormat="1" applyFont="1" applyFill="1" applyBorder="1" applyAlignment="1">
      <alignment horizontal="center" vertical="top"/>
    </xf>
    <xf numFmtId="165" fontId="3" fillId="2" borderId="2" xfId="0" applyNumberFormat="1" applyFont="1" applyFill="1" applyBorder="1" applyAlignment="1">
      <alignment horizontal="center" vertical="top" wrapText="1"/>
    </xf>
    <xf numFmtId="16" fontId="0" fillId="2" borderId="0" xfId="0" applyNumberFormat="1" applyFill="1"/>
    <xf numFmtId="164" fontId="3" fillId="3" borderId="2" xfId="0" applyNumberFormat="1" applyFont="1" applyFill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right" vertical="center" wrapText="1"/>
    </xf>
    <xf numFmtId="165" fontId="3" fillId="3" borderId="2" xfId="0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8" fontId="3" fillId="2" borderId="4" xfId="0" applyNumberFormat="1" applyFont="1" applyFill="1" applyBorder="1" applyAlignment="1">
      <alignment horizontal="center" vertical="top" wrapText="1"/>
    </xf>
    <xf numFmtId="8" fontId="3" fillId="2" borderId="5" xfId="0" applyNumberFormat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73"/>
  <sheetViews>
    <sheetView tabSelected="1" view="pageLayout" zoomScale="50" zoomScaleNormal="70" zoomScalePageLayoutView="50" workbookViewId="0">
      <selection activeCell="I11" sqref="I11"/>
    </sheetView>
  </sheetViews>
  <sheetFormatPr defaultRowHeight="15" x14ac:dyDescent="0.25"/>
  <cols>
    <col min="1" max="1" width="7.42578125" customWidth="1"/>
    <col min="2" max="2" width="70.140625" style="1" customWidth="1"/>
    <col min="3" max="3" width="14.7109375" bestFit="1" customWidth="1"/>
    <col min="4" max="8" width="16.42578125" bestFit="1" customWidth="1"/>
    <col min="9" max="9" width="18" bestFit="1" customWidth="1"/>
    <col min="10" max="10" width="19" customWidth="1"/>
    <col min="11" max="11" width="16.28515625" customWidth="1"/>
    <col min="12" max="12" width="19" customWidth="1"/>
    <col min="13" max="13" width="18.140625" customWidth="1"/>
    <col min="14" max="14" width="18.42578125" customWidth="1"/>
    <col min="15" max="15" width="20.7109375" customWidth="1"/>
    <col min="16" max="16" width="15.5703125" customWidth="1"/>
    <col min="23" max="40" width="0" hidden="1" customWidth="1"/>
  </cols>
  <sheetData>
    <row r="1" spans="1:38" ht="47.25" customHeight="1" x14ac:dyDescent="0.55000000000000004">
      <c r="A1" s="12"/>
      <c r="B1" s="12"/>
      <c r="C1" s="12"/>
      <c r="D1" s="13"/>
      <c r="E1" s="12"/>
      <c r="F1" s="12"/>
      <c r="G1" s="12"/>
      <c r="H1" s="12"/>
      <c r="I1" s="12"/>
      <c r="J1" s="12"/>
      <c r="K1" s="12"/>
      <c r="L1" s="12"/>
      <c r="M1" s="12"/>
      <c r="N1" s="34" t="s">
        <v>110</v>
      </c>
      <c r="O1" s="34"/>
      <c r="P1" s="34"/>
      <c r="Q1" s="8"/>
    </row>
    <row r="2" spans="1:38" ht="61.5" customHeight="1" x14ac:dyDescent="0.55000000000000004">
      <c r="A2" s="12"/>
      <c r="B2" s="12"/>
      <c r="C2" s="12"/>
      <c r="D2" s="13"/>
      <c r="E2" s="12"/>
      <c r="F2" s="12"/>
      <c r="G2" s="12"/>
      <c r="H2" s="12"/>
      <c r="I2" s="12"/>
      <c r="J2" s="12"/>
      <c r="K2" s="12"/>
      <c r="L2" s="12"/>
      <c r="M2" s="12"/>
      <c r="N2" s="12"/>
      <c r="O2" s="14"/>
      <c r="P2" s="14"/>
      <c r="Q2" s="8"/>
    </row>
    <row r="3" spans="1:38" ht="36" customHeight="1" x14ac:dyDescent="0.55000000000000004">
      <c r="A3" s="12"/>
      <c r="B3" s="12"/>
      <c r="C3" s="12"/>
      <c r="D3" s="13"/>
      <c r="E3" s="12"/>
      <c r="F3" s="12"/>
      <c r="G3" s="12"/>
      <c r="H3" s="12"/>
      <c r="I3" s="12"/>
      <c r="J3" s="12"/>
      <c r="K3" s="12"/>
      <c r="L3" s="12"/>
      <c r="M3" s="12"/>
      <c r="N3" s="34" t="s">
        <v>110</v>
      </c>
      <c r="O3" s="34"/>
      <c r="P3" s="34"/>
      <c r="Q3" s="7"/>
      <c r="R3" s="2"/>
    </row>
    <row r="4" spans="1:38" ht="51.75" customHeight="1" x14ac:dyDescent="0.55000000000000004">
      <c r="A4" s="12"/>
      <c r="B4" s="12"/>
      <c r="C4" s="12"/>
      <c r="D4" s="13"/>
      <c r="E4" s="12"/>
      <c r="F4" s="12"/>
      <c r="G4" s="12"/>
      <c r="H4" s="12"/>
      <c r="I4" s="12"/>
      <c r="J4" s="12"/>
      <c r="K4" s="12"/>
      <c r="L4" s="12"/>
      <c r="M4" s="12"/>
      <c r="N4" s="12"/>
      <c r="O4" s="14"/>
      <c r="P4" s="14"/>
      <c r="Q4" s="7"/>
      <c r="R4" s="2"/>
    </row>
    <row r="5" spans="1:38" ht="39" customHeight="1" x14ac:dyDescent="0.55000000000000004">
      <c r="A5" s="12"/>
      <c r="B5" s="12"/>
      <c r="C5" s="12"/>
      <c r="D5" s="13"/>
      <c r="E5" s="12"/>
      <c r="F5" s="12"/>
      <c r="G5" s="12"/>
      <c r="H5" s="12"/>
      <c r="I5" s="12"/>
      <c r="J5" s="12"/>
      <c r="K5" s="12"/>
      <c r="L5" s="12"/>
      <c r="M5" s="12"/>
      <c r="N5" s="33" t="s">
        <v>111</v>
      </c>
      <c r="O5" s="33"/>
      <c r="P5" s="33"/>
      <c r="Q5" s="7"/>
      <c r="R5" s="2"/>
    </row>
    <row r="6" spans="1:38" ht="105" customHeight="1" x14ac:dyDescent="0.55000000000000004">
      <c r="A6" s="12"/>
      <c r="B6" s="12"/>
      <c r="C6" s="12"/>
      <c r="D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5"/>
      <c r="Q6" s="7"/>
      <c r="R6" s="2"/>
    </row>
    <row r="7" spans="1:38" ht="36" customHeight="1" x14ac:dyDescent="0.3">
      <c r="A7" s="43" t="s">
        <v>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9"/>
    </row>
    <row r="8" spans="1:38" ht="41.25" customHeight="1" x14ac:dyDescent="0.3">
      <c r="A8" s="43" t="s">
        <v>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9"/>
    </row>
    <row r="9" spans="1:38" ht="84.75" customHeight="1" x14ac:dyDescent="0.45">
      <c r="A9" s="10"/>
      <c r="B9" s="1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38" ht="33.75" customHeight="1" x14ac:dyDescent="0.25">
      <c r="A10" s="36" t="s">
        <v>51</v>
      </c>
      <c r="B10" s="38" t="s">
        <v>50</v>
      </c>
      <c r="C10" s="40" t="s">
        <v>4</v>
      </c>
      <c r="D10" s="41"/>
      <c r="E10" s="41"/>
      <c r="F10" s="41"/>
      <c r="G10" s="41"/>
      <c r="H10" s="41"/>
      <c r="I10" s="42"/>
      <c r="J10" s="40" t="s">
        <v>5</v>
      </c>
      <c r="K10" s="41"/>
      <c r="L10" s="41"/>
      <c r="M10" s="41"/>
      <c r="N10" s="41"/>
      <c r="O10" s="41"/>
      <c r="P10" s="42"/>
      <c r="W10" s="18">
        <f t="shared" ref="W10:AL10" si="0">SUM(W11,W14,W25,W35)</f>
        <v>38.200000000000003</v>
      </c>
      <c r="X10" s="18">
        <f t="shared" si="0"/>
        <v>15720.25</v>
      </c>
      <c r="Y10" s="18">
        <f t="shared" si="0"/>
        <v>23253.780000000002</v>
      </c>
      <c r="Z10" s="19">
        <f t="shared" si="0"/>
        <v>19475.2</v>
      </c>
      <c r="AA10" s="19">
        <f t="shared" si="0"/>
        <v>57799.090000000004</v>
      </c>
      <c r="AB10" s="19">
        <f t="shared" si="0"/>
        <v>0</v>
      </c>
      <c r="AC10" s="19">
        <f t="shared" si="0"/>
        <v>0</v>
      </c>
      <c r="AD10" s="19">
        <f t="shared" si="0"/>
        <v>116286.52000000002</v>
      </c>
      <c r="AE10" s="20">
        <f t="shared" si="0"/>
        <v>2</v>
      </c>
      <c r="AF10" s="20">
        <f t="shared" si="0"/>
        <v>982</v>
      </c>
      <c r="AG10" s="20">
        <f t="shared" si="0"/>
        <v>1423</v>
      </c>
      <c r="AH10" s="20">
        <f t="shared" si="0"/>
        <v>1101</v>
      </c>
      <c r="AI10" s="20">
        <f t="shared" si="0"/>
        <v>3560</v>
      </c>
      <c r="AJ10" s="21">
        <f t="shared" si="0"/>
        <v>0</v>
      </c>
      <c r="AK10" s="21">
        <f t="shared" si="0"/>
        <v>0</v>
      </c>
      <c r="AL10" s="21">
        <f t="shared" si="0"/>
        <v>7068</v>
      </c>
    </row>
    <row r="11" spans="1:38" ht="27.75" customHeight="1" x14ac:dyDescent="0.25">
      <c r="A11" s="37"/>
      <c r="B11" s="39"/>
      <c r="C11" s="32" t="s">
        <v>6</v>
      </c>
      <c r="D11" s="32" t="s">
        <v>7</v>
      </c>
      <c r="E11" s="32" t="s">
        <v>8</v>
      </c>
      <c r="F11" s="32" t="s">
        <v>9</v>
      </c>
      <c r="G11" s="32" t="s">
        <v>10</v>
      </c>
      <c r="H11" s="32" t="s">
        <v>11</v>
      </c>
      <c r="I11" s="32" t="s">
        <v>0</v>
      </c>
      <c r="J11" s="32" t="s">
        <v>6</v>
      </c>
      <c r="K11" s="32" t="s">
        <v>7</v>
      </c>
      <c r="L11" s="32" t="s">
        <v>8</v>
      </c>
      <c r="M11" s="32" t="s">
        <v>9</v>
      </c>
      <c r="N11" s="32" t="s">
        <v>10</v>
      </c>
      <c r="O11" s="32" t="s">
        <v>11</v>
      </c>
      <c r="P11" s="32" t="s">
        <v>0</v>
      </c>
      <c r="W11" s="18">
        <f t="shared" ref="W11:AC11" si="1">IF(COUNTIF(W12:W13,"&lt;&gt;x")&gt;0,SUM(W12:W13),"x")</f>
        <v>38.200000000000003</v>
      </c>
      <c r="X11" s="18">
        <f t="shared" si="1"/>
        <v>11900.75</v>
      </c>
      <c r="Y11" s="18" t="str">
        <f t="shared" si="1"/>
        <v>x</v>
      </c>
      <c r="Z11" s="18" t="str">
        <f t="shared" si="1"/>
        <v>x</v>
      </c>
      <c r="AA11" s="18" t="str">
        <f t="shared" si="1"/>
        <v>x</v>
      </c>
      <c r="AB11" s="18" t="str">
        <f t="shared" si="1"/>
        <v>x</v>
      </c>
      <c r="AC11" s="18" t="str">
        <f t="shared" si="1"/>
        <v>x</v>
      </c>
      <c r="AD11" s="19">
        <f>SUM(AD12:AD13)</f>
        <v>11938.95</v>
      </c>
      <c r="AE11" s="20">
        <f t="shared" ref="AE11:AK11" si="2">IF(COUNTIF(AE12:AE13,"&lt;&gt;x")&gt;0,SUM(AE12:AE13),"x")</f>
        <v>2</v>
      </c>
      <c r="AF11" s="20">
        <f t="shared" si="2"/>
        <v>788</v>
      </c>
      <c r="AG11" s="20" t="str">
        <f t="shared" si="2"/>
        <v>x</v>
      </c>
      <c r="AH11" s="20" t="str">
        <f t="shared" si="2"/>
        <v>x</v>
      </c>
      <c r="AI11" s="20" t="str">
        <f t="shared" si="2"/>
        <v>x</v>
      </c>
      <c r="AJ11" s="20" t="str">
        <f t="shared" si="2"/>
        <v>x</v>
      </c>
      <c r="AK11" s="20" t="str">
        <f t="shared" si="2"/>
        <v>x</v>
      </c>
      <c r="AL11" s="21">
        <f>SUM(AL12:AL13)</f>
        <v>790</v>
      </c>
    </row>
    <row r="12" spans="1:38" ht="18.75" customHeight="1" x14ac:dyDescent="0.25">
      <c r="A12" s="32">
        <v>1</v>
      </c>
      <c r="B12" s="32">
        <v>2</v>
      </c>
      <c r="C12" s="32">
        <v>3</v>
      </c>
      <c r="D12" s="32">
        <v>4</v>
      </c>
      <c r="E12" s="32">
        <v>5</v>
      </c>
      <c r="F12" s="32">
        <v>6</v>
      </c>
      <c r="G12" s="32">
        <v>7</v>
      </c>
      <c r="H12" s="32">
        <v>8</v>
      </c>
      <c r="I12" s="32">
        <v>9</v>
      </c>
      <c r="J12" s="32">
        <v>10</v>
      </c>
      <c r="K12" s="32">
        <v>11</v>
      </c>
      <c r="L12" s="32">
        <v>12</v>
      </c>
      <c r="M12" s="32">
        <v>13</v>
      </c>
      <c r="N12" s="32">
        <v>14</v>
      </c>
      <c r="O12" s="32">
        <v>15</v>
      </c>
      <c r="P12" s="32">
        <v>16</v>
      </c>
      <c r="W12" s="18">
        <v>0</v>
      </c>
      <c r="X12" s="18">
        <v>11900.75</v>
      </c>
      <c r="Y12" s="18" t="s">
        <v>1</v>
      </c>
      <c r="Z12" s="19" t="s">
        <v>1</v>
      </c>
      <c r="AA12" s="19" t="s">
        <v>1</v>
      </c>
      <c r="AB12" s="19" t="s">
        <v>1</v>
      </c>
      <c r="AC12" s="19" t="s">
        <v>1</v>
      </c>
      <c r="AD12" s="19">
        <f>SUM(W12:AC12)</f>
        <v>11900.75</v>
      </c>
      <c r="AE12" s="20">
        <v>0</v>
      </c>
      <c r="AF12" s="20">
        <v>788</v>
      </c>
      <c r="AG12" s="20" t="s">
        <v>1</v>
      </c>
      <c r="AH12" s="20" t="s">
        <v>1</v>
      </c>
      <c r="AI12" s="20" t="s">
        <v>1</v>
      </c>
      <c r="AJ12" s="21" t="s">
        <v>1</v>
      </c>
      <c r="AK12" s="21" t="s">
        <v>1</v>
      </c>
      <c r="AL12" s="21">
        <f>SUM(AE12:AK12)</f>
        <v>788</v>
      </c>
    </row>
    <row r="13" spans="1:38" ht="40.5" x14ac:dyDescent="0.25">
      <c r="A13" s="3"/>
      <c r="B13" s="30" t="s">
        <v>112</v>
      </c>
      <c r="C13" s="22">
        <f t="shared" ref="C13:P13" si="3">SUM(C14,C18,C29,C39,C65)</f>
        <v>2502.7999999999997</v>
      </c>
      <c r="D13" s="22">
        <f t="shared" si="3"/>
        <v>15882.55</v>
      </c>
      <c r="E13" s="22">
        <f t="shared" si="3"/>
        <v>23024.180000000004</v>
      </c>
      <c r="F13" s="22">
        <f t="shared" si="3"/>
        <v>20766.400000000001</v>
      </c>
      <c r="G13" s="22">
        <f t="shared" si="3"/>
        <v>28764.53</v>
      </c>
      <c r="H13" s="22">
        <f t="shared" si="3"/>
        <v>26030.28</v>
      </c>
      <c r="I13" s="22">
        <f t="shared" si="3"/>
        <v>116970.73999999999</v>
      </c>
      <c r="J13" s="23">
        <f t="shared" si="3"/>
        <v>148</v>
      </c>
      <c r="K13" s="23">
        <f t="shared" si="3"/>
        <v>988</v>
      </c>
      <c r="L13" s="23">
        <f t="shared" si="3"/>
        <v>1418</v>
      </c>
      <c r="M13" s="23">
        <f t="shared" si="3"/>
        <v>1143</v>
      </c>
      <c r="N13" s="23">
        <f t="shared" si="3"/>
        <v>1706</v>
      </c>
      <c r="O13" s="23">
        <f t="shared" si="3"/>
        <v>1700</v>
      </c>
      <c r="P13" s="23">
        <f t="shared" si="3"/>
        <v>7103</v>
      </c>
      <c r="W13" s="18">
        <v>38.200000000000003</v>
      </c>
      <c r="X13" s="18">
        <v>0</v>
      </c>
      <c r="Y13" s="18" t="s">
        <v>1</v>
      </c>
      <c r="Z13" s="19" t="s">
        <v>1</v>
      </c>
      <c r="AA13" s="19" t="s">
        <v>1</v>
      </c>
      <c r="AB13" s="19" t="s">
        <v>1</v>
      </c>
      <c r="AC13" s="19" t="s">
        <v>1</v>
      </c>
      <c r="AD13" s="19">
        <f>SUM(W13:AC13)</f>
        <v>38.200000000000003</v>
      </c>
      <c r="AE13" s="20">
        <v>2</v>
      </c>
      <c r="AF13" s="20">
        <v>0</v>
      </c>
      <c r="AG13" s="20" t="s">
        <v>1</v>
      </c>
      <c r="AH13" s="20" t="s">
        <v>1</v>
      </c>
      <c r="AI13" s="20" t="s">
        <v>1</v>
      </c>
      <c r="AJ13" s="21" t="s">
        <v>1</v>
      </c>
      <c r="AK13" s="21" t="s">
        <v>1</v>
      </c>
      <c r="AL13" s="21">
        <f>SUM(AE13:AK13)</f>
        <v>2</v>
      </c>
    </row>
    <row r="14" spans="1:38" ht="20.25" x14ac:dyDescent="0.25">
      <c r="A14" s="4" t="s">
        <v>49</v>
      </c>
      <c r="B14" s="31" t="s">
        <v>12</v>
      </c>
      <c r="C14" s="18">
        <f t="shared" ref="C14:H14" si="4">IF(COUNTIF(C15:C17,"&lt;&gt;x")&gt;0,SUM(C15:C17),"x")</f>
        <v>2502.7999999999997</v>
      </c>
      <c r="D14" s="18">
        <f t="shared" si="4"/>
        <v>12116.15</v>
      </c>
      <c r="E14" s="18" t="str">
        <f t="shared" si="4"/>
        <v>x</v>
      </c>
      <c r="F14" s="18" t="str">
        <f t="shared" si="4"/>
        <v>x</v>
      </c>
      <c r="G14" s="18" t="str">
        <f t="shared" si="4"/>
        <v>x</v>
      </c>
      <c r="H14" s="18" t="str">
        <f t="shared" si="4"/>
        <v>x</v>
      </c>
      <c r="I14" s="22">
        <f t="shared" ref="I14:I45" si="5">SUM(C14:H14)</f>
        <v>14618.949999999999</v>
      </c>
      <c r="J14" s="23">
        <f t="shared" ref="J14:O14" si="6">IF(COUNTIF(J15:J17,"&lt;&gt;x")&gt;0,SUM(J15:J17),"x")</f>
        <v>148</v>
      </c>
      <c r="K14" s="23">
        <f t="shared" si="6"/>
        <v>796</v>
      </c>
      <c r="L14" s="23" t="str">
        <f t="shared" si="6"/>
        <v>x</v>
      </c>
      <c r="M14" s="23" t="str">
        <f t="shared" si="6"/>
        <v>x</v>
      </c>
      <c r="N14" s="23" t="str">
        <f t="shared" si="6"/>
        <v>x</v>
      </c>
      <c r="O14" s="23" t="str">
        <f t="shared" si="6"/>
        <v>x</v>
      </c>
      <c r="P14" s="24">
        <f t="shared" ref="P14:P45" si="7">SUM(J14:O14)</f>
        <v>944</v>
      </c>
      <c r="W14" s="18" t="str">
        <f t="shared" ref="W14:AC14" si="8">IF(COUNTIF(W15:W24,"&lt;&gt;x")&gt;0,SUM(W15:W24),"x")</f>
        <v>x</v>
      </c>
      <c r="X14" s="18">
        <f t="shared" si="8"/>
        <v>3819.4999999999995</v>
      </c>
      <c r="Y14" s="18">
        <f t="shared" si="8"/>
        <v>5410.18</v>
      </c>
      <c r="Z14" s="18" t="str">
        <f t="shared" si="8"/>
        <v>x</v>
      </c>
      <c r="AA14" s="18" t="str">
        <f t="shared" si="8"/>
        <v>x</v>
      </c>
      <c r="AB14" s="18" t="str">
        <f t="shared" si="8"/>
        <v>x</v>
      </c>
      <c r="AC14" s="18" t="str">
        <f t="shared" si="8"/>
        <v>x</v>
      </c>
      <c r="AD14" s="19">
        <f>SUM(AD15:AD24)</f>
        <v>9229.68</v>
      </c>
      <c r="AE14" s="20" t="str">
        <f t="shared" ref="AE14:AK14" si="9">IF(COUNTIF(AE15:AE24,"&lt;&gt;x")&gt;0,SUM(AE15:AE24),"x")</f>
        <v>x</v>
      </c>
      <c r="AF14" s="20">
        <f t="shared" si="9"/>
        <v>194</v>
      </c>
      <c r="AG14" s="20">
        <f t="shared" si="9"/>
        <v>250</v>
      </c>
      <c r="AH14" s="20" t="str">
        <f t="shared" si="9"/>
        <v>x</v>
      </c>
      <c r="AI14" s="20" t="str">
        <f t="shared" si="9"/>
        <v>x</v>
      </c>
      <c r="AJ14" s="20" t="str">
        <f t="shared" si="9"/>
        <v>x</v>
      </c>
      <c r="AK14" s="20" t="str">
        <f t="shared" si="9"/>
        <v>x</v>
      </c>
      <c r="AL14" s="21">
        <f>SUM(AL15:AL24)</f>
        <v>444</v>
      </c>
    </row>
    <row r="15" spans="1:38" ht="20.25" x14ac:dyDescent="0.25">
      <c r="A15" s="4" t="s">
        <v>13</v>
      </c>
      <c r="B15" s="31" t="s">
        <v>14</v>
      </c>
      <c r="C15" s="18">
        <v>0</v>
      </c>
      <c r="D15" s="18">
        <v>11891.25</v>
      </c>
      <c r="E15" s="18" t="s">
        <v>1</v>
      </c>
      <c r="F15" s="19" t="s">
        <v>1</v>
      </c>
      <c r="G15" s="19" t="s">
        <v>1</v>
      </c>
      <c r="H15" s="19" t="s">
        <v>1</v>
      </c>
      <c r="I15" s="22">
        <f t="shared" si="5"/>
        <v>11891.25</v>
      </c>
      <c r="J15" s="23">
        <v>0</v>
      </c>
      <c r="K15" s="23">
        <v>785</v>
      </c>
      <c r="L15" s="23" t="s">
        <v>1</v>
      </c>
      <c r="M15" s="23" t="s">
        <v>1</v>
      </c>
      <c r="N15" s="23" t="s">
        <v>1</v>
      </c>
      <c r="O15" s="23" t="s">
        <v>1</v>
      </c>
      <c r="P15" s="24">
        <f t="shared" si="7"/>
        <v>785</v>
      </c>
      <c r="W15" s="18" t="s">
        <v>1</v>
      </c>
      <c r="X15" s="18">
        <v>679.2</v>
      </c>
      <c r="Y15" s="18">
        <v>391</v>
      </c>
      <c r="Z15" s="19" t="s">
        <v>1</v>
      </c>
      <c r="AA15" s="19" t="s">
        <v>1</v>
      </c>
      <c r="AB15" s="19" t="s">
        <v>1</v>
      </c>
      <c r="AC15" s="19" t="s">
        <v>1</v>
      </c>
      <c r="AD15" s="19">
        <f t="shared" ref="AD15:AD24" si="10">SUM(W15:AC15)</f>
        <v>1070.2</v>
      </c>
      <c r="AE15" s="20" t="s">
        <v>1</v>
      </c>
      <c r="AF15" s="20">
        <v>41</v>
      </c>
      <c r="AG15" s="20">
        <v>18</v>
      </c>
      <c r="AH15" s="20" t="s">
        <v>1</v>
      </c>
      <c r="AI15" s="20" t="s">
        <v>1</v>
      </c>
      <c r="AJ15" s="21" t="s">
        <v>1</v>
      </c>
      <c r="AK15" s="21" t="s">
        <v>1</v>
      </c>
      <c r="AL15" s="21">
        <f t="shared" ref="AL15:AL24" si="11">SUM(AE15:AK15)</f>
        <v>59</v>
      </c>
    </row>
    <row r="16" spans="1:38" ht="40.5" x14ac:dyDescent="0.25">
      <c r="A16" s="4" t="s">
        <v>15</v>
      </c>
      <c r="B16" s="31" t="s">
        <v>81</v>
      </c>
      <c r="C16" s="18">
        <v>38.200000000000003</v>
      </c>
      <c r="D16" s="18" t="s">
        <v>1</v>
      </c>
      <c r="E16" s="18" t="s">
        <v>1</v>
      </c>
      <c r="F16" s="19" t="s">
        <v>1</v>
      </c>
      <c r="G16" s="19" t="s">
        <v>1</v>
      </c>
      <c r="H16" s="19" t="s">
        <v>1</v>
      </c>
      <c r="I16" s="22">
        <f t="shared" si="5"/>
        <v>38.200000000000003</v>
      </c>
      <c r="J16" s="23">
        <v>2</v>
      </c>
      <c r="K16" s="23" t="s">
        <v>1</v>
      </c>
      <c r="L16" s="23" t="s">
        <v>1</v>
      </c>
      <c r="M16" s="23" t="s">
        <v>1</v>
      </c>
      <c r="N16" s="23" t="s">
        <v>1</v>
      </c>
      <c r="O16" s="23" t="s">
        <v>1</v>
      </c>
      <c r="P16" s="24">
        <f t="shared" si="7"/>
        <v>2</v>
      </c>
      <c r="W16" s="18" t="s">
        <v>1</v>
      </c>
      <c r="X16" s="18">
        <v>964.9</v>
      </c>
      <c r="Y16" s="18">
        <v>2570.6</v>
      </c>
      <c r="Z16" s="19" t="s">
        <v>1</v>
      </c>
      <c r="AA16" s="19" t="s">
        <v>1</v>
      </c>
      <c r="AB16" s="19" t="s">
        <v>1</v>
      </c>
      <c r="AC16" s="19" t="s">
        <v>1</v>
      </c>
      <c r="AD16" s="19">
        <f t="shared" si="10"/>
        <v>3535.5</v>
      </c>
      <c r="AE16" s="20" t="s">
        <v>1</v>
      </c>
      <c r="AF16" s="20">
        <v>29</v>
      </c>
      <c r="AG16" s="20">
        <v>113</v>
      </c>
      <c r="AH16" s="20" t="s">
        <v>1</v>
      </c>
      <c r="AI16" s="20" t="s">
        <v>1</v>
      </c>
      <c r="AJ16" s="21" t="s">
        <v>1</v>
      </c>
      <c r="AK16" s="21" t="s">
        <v>1</v>
      </c>
      <c r="AL16" s="21">
        <f t="shared" si="11"/>
        <v>142</v>
      </c>
    </row>
    <row r="17" spans="1:38" ht="20.25" x14ac:dyDescent="0.25">
      <c r="A17" s="4" t="s">
        <v>16</v>
      </c>
      <c r="B17" s="31" t="s">
        <v>82</v>
      </c>
      <c r="C17" s="18">
        <v>2464.6</v>
      </c>
      <c r="D17" s="18">
        <v>224.9</v>
      </c>
      <c r="E17" s="18" t="s">
        <v>1</v>
      </c>
      <c r="F17" s="19" t="s">
        <v>1</v>
      </c>
      <c r="G17" s="19" t="s">
        <v>1</v>
      </c>
      <c r="H17" s="19" t="s">
        <v>1</v>
      </c>
      <c r="I17" s="22">
        <f t="shared" si="5"/>
        <v>2689.5</v>
      </c>
      <c r="J17" s="23">
        <v>146</v>
      </c>
      <c r="K17" s="23">
        <v>11</v>
      </c>
      <c r="L17" s="23" t="s">
        <v>1</v>
      </c>
      <c r="M17" s="23" t="s">
        <v>1</v>
      </c>
      <c r="N17" s="23" t="s">
        <v>1</v>
      </c>
      <c r="O17" s="23" t="s">
        <v>1</v>
      </c>
      <c r="P17" s="24">
        <f t="shared" si="7"/>
        <v>157</v>
      </c>
      <c r="W17" s="18" t="s">
        <v>1</v>
      </c>
      <c r="X17" s="18">
        <v>885.5</v>
      </c>
      <c r="Y17" s="18">
        <v>0</v>
      </c>
      <c r="Z17" s="19" t="s">
        <v>1</v>
      </c>
      <c r="AA17" s="19" t="s">
        <v>1</v>
      </c>
      <c r="AB17" s="19" t="s">
        <v>1</v>
      </c>
      <c r="AC17" s="19" t="s">
        <v>1</v>
      </c>
      <c r="AD17" s="19">
        <f t="shared" si="10"/>
        <v>885.5</v>
      </c>
      <c r="AE17" s="20" t="s">
        <v>1</v>
      </c>
      <c r="AF17" s="20">
        <v>38</v>
      </c>
      <c r="AG17" s="20">
        <v>0</v>
      </c>
      <c r="AH17" s="20" t="s">
        <v>1</v>
      </c>
      <c r="AI17" s="20" t="s">
        <v>1</v>
      </c>
      <c r="AJ17" s="21" t="s">
        <v>1</v>
      </c>
      <c r="AK17" s="21" t="s">
        <v>1</v>
      </c>
      <c r="AL17" s="21">
        <f t="shared" si="11"/>
        <v>38</v>
      </c>
    </row>
    <row r="18" spans="1:38" ht="20.25" x14ac:dyDescent="0.25">
      <c r="A18" s="4" t="s">
        <v>17</v>
      </c>
      <c r="B18" s="31" t="s">
        <v>18</v>
      </c>
      <c r="C18" s="18" t="str">
        <f t="shared" ref="C18:H18" si="12">IF(COUNTIF(C19:C28,"&lt;&gt;x")&gt;0,SUM(C19:C28),"x")</f>
        <v>x</v>
      </c>
      <c r="D18" s="18">
        <f t="shared" si="12"/>
        <v>3766.3999999999996</v>
      </c>
      <c r="E18" s="18">
        <f t="shared" si="12"/>
        <v>5410.18</v>
      </c>
      <c r="F18" s="18" t="str">
        <f t="shared" si="12"/>
        <v>x</v>
      </c>
      <c r="G18" s="18" t="str">
        <f t="shared" si="12"/>
        <v>x</v>
      </c>
      <c r="H18" s="18" t="str">
        <f t="shared" si="12"/>
        <v>x</v>
      </c>
      <c r="I18" s="22">
        <f t="shared" si="5"/>
        <v>9176.58</v>
      </c>
      <c r="J18" s="23" t="str">
        <f t="shared" ref="J18:O18" si="13">IF(COUNTIF(J19:J28,"&lt;&gt;x")&gt;0,SUM(J19:J28),"x")</f>
        <v>x</v>
      </c>
      <c r="K18" s="23">
        <f t="shared" si="13"/>
        <v>192</v>
      </c>
      <c r="L18" s="23">
        <f t="shared" si="13"/>
        <v>250</v>
      </c>
      <c r="M18" s="23" t="str">
        <f t="shared" si="13"/>
        <v>x</v>
      </c>
      <c r="N18" s="23" t="str">
        <f t="shared" si="13"/>
        <v>x</v>
      </c>
      <c r="O18" s="23" t="str">
        <f t="shared" si="13"/>
        <v>x</v>
      </c>
      <c r="P18" s="24">
        <f t="shared" si="7"/>
        <v>442</v>
      </c>
      <c r="W18" s="18" t="s">
        <v>1</v>
      </c>
      <c r="X18" s="18">
        <v>140.1</v>
      </c>
      <c r="Y18" s="18">
        <v>0</v>
      </c>
      <c r="Z18" s="19" t="s">
        <v>1</v>
      </c>
      <c r="AA18" s="19" t="s">
        <v>1</v>
      </c>
      <c r="AB18" s="19" t="s">
        <v>1</v>
      </c>
      <c r="AC18" s="19" t="s">
        <v>1</v>
      </c>
      <c r="AD18" s="19">
        <f t="shared" si="10"/>
        <v>140.1</v>
      </c>
      <c r="AE18" s="20" t="s">
        <v>1</v>
      </c>
      <c r="AF18" s="20">
        <v>8</v>
      </c>
      <c r="AG18" s="20">
        <v>0</v>
      </c>
      <c r="AH18" s="20" t="s">
        <v>1</v>
      </c>
      <c r="AI18" s="20" t="s">
        <v>1</v>
      </c>
      <c r="AJ18" s="21" t="s">
        <v>1</v>
      </c>
      <c r="AK18" s="21" t="s">
        <v>1</v>
      </c>
      <c r="AL18" s="21">
        <f t="shared" si="11"/>
        <v>8</v>
      </c>
    </row>
    <row r="19" spans="1:38" ht="20.25" x14ac:dyDescent="0.25">
      <c r="A19" s="4" t="s">
        <v>19</v>
      </c>
      <c r="B19" s="31" t="s">
        <v>45</v>
      </c>
      <c r="C19" s="18" t="s">
        <v>1</v>
      </c>
      <c r="D19" s="18">
        <v>679.2</v>
      </c>
      <c r="E19" s="18">
        <v>391</v>
      </c>
      <c r="F19" s="19" t="s">
        <v>1</v>
      </c>
      <c r="G19" s="19" t="s">
        <v>1</v>
      </c>
      <c r="H19" s="19" t="s">
        <v>1</v>
      </c>
      <c r="I19" s="22">
        <f t="shared" si="5"/>
        <v>1070.2</v>
      </c>
      <c r="J19" s="23" t="s">
        <v>1</v>
      </c>
      <c r="K19" s="23">
        <v>41</v>
      </c>
      <c r="L19" s="23">
        <v>18</v>
      </c>
      <c r="M19" s="23" t="s">
        <v>1</v>
      </c>
      <c r="N19" s="23" t="s">
        <v>1</v>
      </c>
      <c r="O19" s="23" t="s">
        <v>1</v>
      </c>
      <c r="P19" s="24">
        <f t="shared" si="7"/>
        <v>59</v>
      </c>
      <c r="W19" s="18" t="s">
        <v>1</v>
      </c>
      <c r="X19" s="18">
        <v>195</v>
      </c>
      <c r="Y19" s="18">
        <v>0</v>
      </c>
      <c r="Z19" s="19" t="s">
        <v>1</v>
      </c>
      <c r="AA19" s="19" t="s">
        <v>1</v>
      </c>
      <c r="AB19" s="19" t="s">
        <v>1</v>
      </c>
      <c r="AC19" s="19" t="s">
        <v>1</v>
      </c>
      <c r="AD19" s="19">
        <f t="shared" si="10"/>
        <v>195</v>
      </c>
      <c r="AE19" s="20" t="s">
        <v>1</v>
      </c>
      <c r="AF19" s="20">
        <v>7</v>
      </c>
      <c r="AG19" s="20">
        <v>0</v>
      </c>
      <c r="AH19" s="20" t="s">
        <v>1</v>
      </c>
      <c r="AI19" s="20" t="s">
        <v>1</v>
      </c>
      <c r="AJ19" s="21" t="s">
        <v>1</v>
      </c>
      <c r="AK19" s="21" t="s">
        <v>1</v>
      </c>
      <c r="AL19" s="21">
        <f t="shared" si="11"/>
        <v>7</v>
      </c>
    </row>
    <row r="20" spans="1:38" ht="20.25" x14ac:dyDescent="0.25">
      <c r="A20" s="4" t="s">
        <v>20</v>
      </c>
      <c r="B20" s="31" t="s">
        <v>83</v>
      </c>
      <c r="C20" s="18" t="s">
        <v>1</v>
      </c>
      <c r="D20" s="18">
        <v>964.9</v>
      </c>
      <c r="E20" s="18">
        <v>2570.6</v>
      </c>
      <c r="F20" s="19" t="s">
        <v>1</v>
      </c>
      <c r="G20" s="19" t="s">
        <v>1</v>
      </c>
      <c r="H20" s="19" t="s">
        <v>1</v>
      </c>
      <c r="I20" s="22">
        <f t="shared" si="5"/>
        <v>3535.5</v>
      </c>
      <c r="J20" s="23" t="s">
        <v>1</v>
      </c>
      <c r="K20" s="23">
        <v>29</v>
      </c>
      <c r="L20" s="23">
        <v>113</v>
      </c>
      <c r="M20" s="23" t="s">
        <v>1</v>
      </c>
      <c r="N20" s="23" t="s">
        <v>1</v>
      </c>
      <c r="O20" s="23" t="s">
        <v>1</v>
      </c>
      <c r="P20" s="24">
        <f t="shared" si="7"/>
        <v>142</v>
      </c>
      <c r="W20" s="18" t="s">
        <v>1</v>
      </c>
      <c r="X20" s="18">
        <v>40.700000000000003</v>
      </c>
      <c r="Y20" s="18">
        <v>1134.68</v>
      </c>
      <c r="Z20" s="19" t="s">
        <v>1</v>
      </c>
      <c r="AA20" s="19" t="s">
        <v>1</v>
      </c>
      <c r="AB20" s="19" t="s">
        <v>1</v>
      </c>
      <c r="AC20" s="19" t="s">
        <v>1</v>
      </c>
      <c r="AD20" s="19">
        <f t="shared" si="10"/>
        <v>1175.3800000000001</v>
      </c>
      <c r="AE20" s="20" t="s">
        <v>1</v>
      </c>
      <c r="AF20" s="20">
        <v>1</v>
      </c>
      <c r="AG20" s="20">
        <v>43</v>
      </c>
      <c r="AH20" s="20" t="s">
        <v>1</v>
      </c>
      <c r="AI20" s="20" t="s">
        <v>1</v>
      </c>
      <c r="AJ20" s="21" t="s">
        <v>1</v>
      </c>
      <c r="AK20" s="21" t="s">
        <v>1</v>
      </c>
      <c r="AL20" s="21">
        <f t="shared" si="11"/>
        <v>44</v>
      </c>
    </row>
    <row r="21" spans="1:38" ht="40.5" x14ac:dyDescent="0.25">
      <c r="A21" s="4" t="s">
        <v>21</v>
      </c>
      <c r="B21" s="31" t="s">
        <v>84</v>
      </c>
      <c r="C21" s="18" t="s">
        <v>1</v>
      </c>
      <c r="D21" s="18">
        <v>832.4</v>
      </c>
      <c r="E21" s="18" t="s">
        <v>1</v>
      </c>
      <c r="F21" s="19" t="s">
        <v>1</v>
      </c>
      <c r="G21" s="19" t="s">
        <v>1</v>
      </c>
      <c r="H21" s="19" t="s">
        <v>1</v>
      </c>
      <c r="I21" s="22">
        <f t="shared" si="5"/>
        <v>832.4</v>
      </c>
      <c r="J21" s="23" t="s">
        <v>1</v>
      </c>
      <c r="K21" s="23">
        <v>36</v>
      </c>
      <c r="L21" s="23" t="s">
        <v>1</v>
      </c>
      <c r="M21" s="23" t="s">
        <v>1</v>
      </c>
      <c r="N21" s="23" t="s">
        <v>1</v>
      </c>
      <c r="O21" s="23" t="s">
        <v>1</v>
      </c>
      <c r="P21" s="24">
        <f t="shared" si="7"/>
        <v>36</v>
      </c>
      <c r="W21" s="18" t="s">
        <v>1</v>
      </c>
      <c r="X21" s="18">
        <v>300.10000000000002</v>
      </c>
      <c r="Y21" s="18">
        <v>60.8</v>
      </c>
      <c r="Z21" s="19" t="s">
        <v>1</v>
      </c>
      <c r="AA21" s="19" t="s">
        <v>1</v>
      </c>
      <c r="AB21" s="19" t="s">
        <v>1</v>
      </c>
      <c r="AC21" s="19" t="s">
        <v>1</v>
      </c>
      <c r="AD21" s="19">
        <f t="shared" si="10"/>
        <v>360.90000000000003</v>
      </c>
      <c r="AE21" s="20" t="s">
        <v>1</v>
      </c>
      <c r="AF21" s="20">
        <v>15</v>
      </c>
      <c r="AG21" s="20">
        <v>2</v>
      </c>
      <c r="AH21" s="20" t="s">
        <v>1</v>
      </c>
      <c r="AI21" s="20" t="s">
        <v>1</v>
      </c>
      <c r="AJ21" s="21" t="s">
        <v>1</v>
      </c>
      <c r="AK21" s="21" t="s">
        <v>1</v>
      </c>
      <c r="AL21" s="21">
        <f t="shared" si="11"/>
        <v>17</v>
      </c>
    </row>
    <row r="22" spans="1:38" ht="40.5" x14ac:dyDescent="0.25">
      <c r="A22" s="4" t="s">
        <v>22</v>
      </c>
      <c r="B22" s="31" t="s">
        <v>85</v>
      </c>
      <c r="C22" s="18" t="s">
        <v>1</v>
      </c>
      <c r="D22" s="18">
        <v>140.1</v>
      </c>
      <c r="E22" s="18" t="s">
        <v>1</v>
      </c>
      <c r="F22" s="19" t="s">
        <v>1</v>
      </c>
      <c r="G22" s="19" t="s">
        <v>1</v>
      </c>
      <c r="H22" s="19" t="s">
        <v>1</v>
      </c>
      <c r="I22" s="22">
        <f t="shared" si="5"/>
        <v>140.1</v>
      </c>
      <c r="J22" s="23" t="s">
        <v>1</v>
      </c>
      <c r="K22" s="23">
        <v>8</v>
      </c>
      <c r="L22" s="23" t="s">
        <v>1</v>
      </c>
      <c r="M22" s="23" t="s">
        <v>1</v>
      </c>
      <c r="N22" s="23" t="s">
        <v>1</v>
      </c>
      <c r="O22" s="23" t="s">
        <v>1</v>
      </c>
      <c r="P22" s="24">
        <f t="shared" si="7"/>
        <v>8</v>
      </c>
      <c r="W22" s="18" t="s">
        <v>1</v>
      </c>
      <c r="X22" s="18">
        <v>196.1</v>
      </c>
      <c r="Y22" s="18">
        <v>0</v>
      </c>
      <c r="Z22" s="19" t="s">
        <v>1</v>
      </c>
      <c r="AA22" s="19" t="s">
        <v>1</v>
      </c>
      <c r="AB22" s="19" t="s">
        <v>1</v>
      </c>
      <c r="AC22" s="19" t="s">
        <v>1</v>
      </c>
      <c r="AD22" s="19">
        <f t="shared" si="10"/>
        <v>196.1</v>
      </c>
      <c r="AE22" s="20" t="s">
        <v>1</v>
      </c>
      <c r="AF22" s="20">
        <v>15</v>
      </c>
      <c r="AG22" s="20">
        <v>0</v>
      </c>
      <c r="AH22" s="20" t="s">
        <v>1</v>
      </c>
      <c r="AI22" s="20" t="s">
        <v>1</v>
      </c>
      <c r="AJ22" s="21" t="s">
        <v>1</v>
      </c>
      <c r="AK22" s="21" t="s">
        <v>1</v>
      </c>
      <c r="AL22" s="21">
        <f t="shared" si="11"/>
        <v>15</v>
      </c>
    </row>
    <row r="23" spans="1:38" ht="60.75" x14ac:dyDescent="0.25">
      <c r="A23" s="4" t="s">
        <v>23</v>
      </c>
      <c r="B23" s="31" t="s">
        <v>86</v>
      </c>
      <c r="C23" s="18" t="s">
        <v>1</v>
      </c>
      <c r="D23" s="18">
        <v>195</v>
      </c>
      <c r="E23" s="18" t="s">
        <v>1</v>
      </c>
      <c r="F23" s="19" t="s">
        <v>1</v>
      </c>
      <c r="G23" s="19" t="s">
        <v>1</v>
      </c>
      <c r="H23" s="19" t="s">
        <v>1</v>
      </c>
      <c r="I23" s="22">
        <f t="shared" si="5"/>
        <v>195</v>
      </c>
      <c r="J23" s="23" t="s">
        <v>1</v>
      </c>
      <c r="K23" s="23">
        <v>7</v>
      </c>
      <c r="L23" s="23" t="s">
        <v>1</v>
      </c>
      <c r="M23" s="23" t="s">
        <v>1</v>
      </c>
      <c r="N23" s="23" t="s">
        <v>1</v>
      </c>
      <c r="O23" s="23" t="s">
        <v>1</v>
      </c>
      <c r="P23" s="24">
        <f t="shared" si="7"/>
        <v>7</v>
      </c>
      <c r="W23" s="18" t="s">
        <v>1</v>
      </c>
      <c r="X23" s="18">
        <v>94.8</v>
      </c>
      <c r="Y23" s="18">
        <v>1178.8</v>
      </c>
      <c r="Z23" s="19" t="s">
        <v>1</v>
      </c>
      <c r="AA23" s="19" t="s">
        <v>1</v>
      </c>
      <c r="AB23" s="19" t="s">
        <v>1</v>
      </c>
      <c r="AC23" s="19" t="s">
        <v>1</v>
      </c>
      <c r="AD23" s="19">
        <f t="shared" si="10"/>
        <v>1273.5999999999999</v>
      </c>
      <c r="AE23" s="20" t="s">
        <v>1</v>
      </c>
      <c r="AF23" s="20">
        <v>4</v>
      </c>
      <c r="AG23" s="20">
        <v>70</v>
      </c>
      <c r="AH23" s="20" t="s">
        <v>1</v>
      </c>
      <c r="AI23" s="20" t="s">
        <v>1</v>
      </c>
      <c r="AJ23" s="21" t="s">
        <v>1</v>
      </c>
      <c r="AK23" s="21" t="s">
        <v>1</v>
      </c>
      <c r="AL23" s="21">
        <f t="shared" si="11"/>
        <v>74</v>
      </c>
    </row>
    <row r="24" spans="1:38" ht="20.25" x14ac:dyDescent="0.25">
      <c r="A24" s="4" t="s">
        <v>24</v>
      </c>
      <c r="B24" s="31" t="s">
        <v>87</v>
      </c>
      <c r="C24" s="18" t="s">
        <v>1</v>
      </c>
      <c r="D24" s="18">
        <v>40.700000000000003</v>
      </c>
      <c r="E24" s="18">
        <v>1134.68</v>
      </c>
      <c r="F24" s="19" t="s">
        <v>1</v>
      </c>
      <c r="G24" s="19" t="s">
        <v>1</v>
      </c>
      <c r="H24" s="19" t="s">
        <v>1</v>
      </c>
      <c r="I24" s="22">
        <f t="shared" si="5"/>
        <v>1175.3800000000001</v>
      </c>
      <c r="J24" s="23" t="s">
        <v>1</v>
      </c>
      <c r="K24" s="23">
        <v>1</v>
      </c>
      <c r="L24" s="23">
        <v>43</v>
      </c>
      <c r="M24" s="23" t="s">
        <v>1</v>
      </c>
      <c r="N24" s="23" t="s">
        <v>1</v>
      </c>
      <c r="O24" s="23" t="s">
        <v>1</v>
      </c>
      <c r="P24" s="24">
        <f t="shared" si="7"/>
        <v>44</v>
      </c>
      <c r="W24" s="18" t="s">
        <v>1</v>
      </c>
      <c r="X24" s="18">
        <v>323.10000000000002</v>
      </c>
      <c r="Y24" s="18">
        <v>74.3</v>
      </c>
      <c r="Z24" s="19" t="s">
        <v>1</v>
      </c>
      <c r="AA24" s="19" t="s">
        <v>1</v>
      </c>
      <c r="AB24" s="19" t="s">
        <v>1</v>
      </c>
      <c r="AC24" s="19" t="s">
        <v>1</v>
      </c>
      <c r="AD24" s="19">
        <f t="shared" si="10"/>
        <v>397.40000000000003</v>
      </c>
      <c r="AE24" s="20" t="s">
        <v>1</v>
      </c>
      <c r="AF24" s="20">
        <v>36</v>
      </c>
      <c r="AG24" s="20">
        <v>4</v>
      </c>
      <c r="AH24" s="20" t="s">
        <v>1</v>
      </c>
      <c r="AI24" s="20" t="s">
        <v>1</v>
      </c>
      <c r="AJ24" s="21" t="s">
        <v>1</v>
      </c>
      <c r="AK24" s="21" t="s">
        <v>1</v>
      </c>
      <c r="AL24" s="21">
        <f t="shared" si="11"/>
        <v>40</v>
      </c>
    </row>
    <row r="25" spans="1:38" ht="20.25" x14ac:dyDescent="0.25">
      <c r="A25" s="4" t="s">
        <v>25</v>
      </c>
      <c r="B25" s="31" t="s">
        <v>88</v>
      </c>
      <c r="C25" s="18" t="s">
        <v>1</v>
      </c>
      <c r="D25" s="18">
        <v>300.10000000000002</v>
      </c>
      <c r="E25" s="18">
        <v>60.8</v>
      </c>
      <c r="F25" s="19" t="s">
        <v>1</v>
      </c>
      <c r="G25" s="19" t="s">
        <v>1</v>
      </c>
      <c r="H25" s="19" t="s">
        <v>1</v>
      </c>
      <c r="I25" s="22">
        <f t="shared" si="5"/>
        <v>360.90000000000003</v>
      </c>
      <c r="J25" s="23" t="s">
        <v>1</v>
      </c>
      <c r="K25" s="23">
        <v>15</v>
      </c>
      <c r="L25" s="23">
        <v>2</v>
      </c>
      <c r="M25" s="23" t="s">
        <v>1</v>
      </c>
      <c r="N25" s="23" t="s">
        <v>1</v>
      </c>
      <c r="O25" s="23" t="s">
        <v>1</v>
      </c>
      <c r="P25" s="24">
        <f t="shared" si="7"/>
        <v>17</v>
      </c>
      <c r="W25" s="18" t="str">
        <f t="shared" ref="W25:AC25" si="14">IF(COUNTIF(W26:W34,"&lt;&gt;x")&gt;0,SUM(W26:W34),"x")</f>
        <v>x</v>
      </c>
      <c r="X25" s="18" t="str">
        <f t="shared" si="14"/>
        <v>x</v>
      </c>
      <c r="Y25" s="18">
        <f t="shared" si="14"/>
        <v>17843.600000000002</v>
      </c>
      <c r="Z25" s="18">
        <f t="shared" si="14"/>
        <v>4915.1000000000004</v>
      </c>
      <c r="AA25" s="18" t="str">
        <f t="shared" si="14"/>
        <v>x</v>
      </c>
      <c r="AB25" s="18" t="str">
        <f t="shared" si="14"/>
        <v>x</v>
      </c>
      <c r="AC25" s="18" t="str">
        <f t="shared" si="14"/>
        <v>x</v>
      </c>
      <c r="AD25" s="19">
        <f>SUM(AD26:AD34)</f>
        <v>22758.700000000004</v>
      </c>
      <c r="AE25" s="20" t="str">
        <f t="shared" ref="AE25:AK25" si="15">IF(COUNTIF(AE26:AE34,"&lt;&gt;x")&gt;0,SUM(AE26:AE34),"x")</f>
        <v>x</v>
      </c>
      <c r="AF25" s="20" t="str">
        <f t="shared" si="15"/>
        <v>x</v>
      </c>
      <c r="AG25" s="20">
        <f t="shared" si="15"/>
        <v>1173</v>
      </c>
      <c r="AH25" s="20">
        <f t="shared" si="15"/>
        <v>314</v>
      </c>
      <c r="AI25" s="20" t="str">
        <f t="shared" si="15"/>
        <v>x</v>
      </c>
      <c r="AJ25" s="20" t="str">
        <f t="shared" si="15"/>
        <v>x</v>
      </c>
      <c r="AK25" s="20" t="str">
        <f t="shared" si="15"/>
        <v>x</v>
      </c>
      <c r="AL25" s="21">
        <f>SUM(AL26:AL34)</f>
        <v>1487</v>
      </c>
    </row>
    <row r="26" spans="1:38" ht="20.25" x14ac:dyDescent="0.25">
      <c r="A26" s="5" t="s">
        <v>26</v>
      </c>
      <c r="B26" s="31" t="s">
        <v>52</v>
      </c>
      <c r="C26" s="18" t="s">
        <v>1</v>
      </c>
      <c r="D26" s="18">
        <v>196.1</v>
      </c>
      <c r="E26" s="18" t="s">
        <v>1</v>
      </c>
      <c r="F26" s="19" t="s">
        <v>1</v>
      </c>
      <c r="G26" s="19" t="s">
        <v>1</v>
      </c>
      <c r="H26" s="19" t="s">
        <v>1</v>
      </c>
      <c r="I26" s="22">
        <f t="shared" si="5"/>
        <v>196.1</v>
      </c>
      <c r="J26" s="23" t="s">
        <v>1</v>
      </c>
      <c r="K26" s="23">
        <v>15</v>
      </c>
      <c r="L26" s="23" t="s">
        <v>1</v>
      </c>
      <c r="M26" s="23" t="s">
        <v>1</v>
      </c>
      <c r="N26" s="23" t="s">
        <v>1</v>
      </c>
      <c r="O26" s="23" t="s">
        <v>1</v>
      </c>
      <c r="P26" s="24">
        <f t="shared" si="7"/>
        <v>15</v>
      </c>
      <c r="W26" s="18" t="s">
        <v>1</v>
      </c>
      <c r="X26" s="18" t="s">
        <v>1</v>
      </c>
      <c r="Y26" s="18">
        <v>0</v>
      </c>
      <c r="Z26" s="19">
        <v>508.5</v>
      </c>
      <c r="AA26" s="19" t="s">
        <v>1</v>
      </c>
      <c r="AB26" s="19" t="s">
        <v>1</v>
      </c>
      <c r="AC26" s="19" t="s">
        <v>1</v>
      </c>
      <c r="AD26" s="19">
        <f t="shared" ref="AD26:AD34" si="16">SUM(W26:AC26)</f>
        <v>508.5</v>
      </c>
      <c r="AE26" s="20" t="s">
        <v>1</v>
      </c>
      <c r="AF26" s="20" t="s">
        <v>1</v>
      </c>
      <c r="AG26" s="20">
        <v>0</v>
      </c>
      <c r="AH26" s="20">
        <v>25</v>
      </c>
      <c r="AI26" s="20" t="s">
        <v>1</v>
      </c>
      <c r="AJ26" s="21" t="s">
        <v>1</v>
      </c>
      <c r="AK26" s="21" t="s">
        <v>1</v>
      </c>
      <c r="AL26" s="21">
        <f t="shared" ref="AL26:AL34" si="17">SUM(AE26:AK26)</f>
        <v>25</v>
      </c>
    </row>
    <row r="27" spans="1:38" ht="40.5" customHeight="1" x14ac:dyDescent="0.25">
      <c r="A27" s="6" t="s">
        <v>27</v>
      </c>
      <c r="B27" s="31" t="s">
        <v>89</v>
      </c>
      <c r="C27" s="18" t="s">
        <v>1</v>
      </c>
      <c r="D27" s="18">
        <v>94.8</v>
      </c>
      <c r="E27" s="18">
        <v>1178.8</v>
      </c>
      <c r="F27" s="19" t="s">
        <v>1</v>
      </c>
      <c r="G27" s="19" t="s">
        <v>1</v>
      </c>
      <c r="H27" s="19" t="s">
        <v>1</v>
      </c>
      <c r="I27" s="22">
        <f t="shared" si="5"/>
        <v>1273.5999999999999</v>
      </c>
      <c r="J27" s="23" t="s">
        <v>1</v>
      </c>
      <c r="K27" s="23">
        <v>4</v>
      </c>
      <c r="L27" s="23">
        <v>70</v>
      </c>
      <c r="M27" s="23" t="s">
        <v>1</v>
      </c>
      <c r="N27" s="23" t="s">
        <v>1</v>
      </c>
      <c r="O27" s="23" t="s">
        <v>1</v>
      </c>
      <c r="P27" s="24">
        <f t="shared" si="7"/>
        <v>74</v>
      </c>
      <c r="W27" s="18" t="s">
        <v>1</v>
      </c>
      <c r="X27" s="18" t="s">
        <v>1</v>
      </c>
      <c r="Y27" s="18">
        <v>1222.5</v>
      </c>
      <c r="Z27" s="19">
        <v>0</v>
      </c>
      <c r="AA27" s="19" t="s">
        <v>1</v>
      </c>
      <c r="AB27" s="19" t="s">
        <v>1</v>
      </c>
      <c r="AC27" s="19" t="s">
        <v>1</v>
      </c>
      <c r="AD27" s="19">
        <f t="shared" si="16"/>
        <v>1222.5</v>
      </c>
      <c r="AE27" s="20" t="s">
        <v>1</v>
      </c>
      <c r="AF27" s="20" t="s">
        <v>1</v>
      </c>
      <c r="AG27" s="20">
        <v>76</v>
      </c>
      <c r="AH27" s="20">
        <v>0</v>
      </c>
      <c r="AI27" s="20" t="s">
        <v>1</v>
      </c>
      <c r="AJ27" s="21" t="s">
        <v>1</v>
      </c>
      <c r="AK27" s="21" t="s">
        <v>1</v>
      </c>
      <c r="AL27" s="21">
        <f t="shared" si="17"/>
        <v>76</v>
      </c>
    </row>
    <row r="28" spans="1:38" ht="40.5" x14ac:dyDescent="0.25">
      <c r="A28" s="6" t="s">
        <v>47</v>
      </c>
      <c r="B28" s="31" t="s">
        <v>90</v>
      </c>
      <c r="C28" s="18" t="s">
        <v>1</v>
      </c>
      <c r="D28" s="18">
        <v>323.10000000000002</v>
      </c>
      <c r="E28" s="18">
        <v>74.3</v>
      </c>
      <c r="F28" s="19" t="s">
        <v>1</v>
      </c>
      <c r="G28" s="19" t="s">
        <v>1</v>
      </c>
      <c r="H28" s="19" t="s">
        <v>1</v>
      </c>
      <c r="I28" s="22">
        <f t="shared" si="5"/>
        <v>397.40000000000003</v>
      </c>
      <c r="J28" s="23" t="s">
        <v>1</v>
      </c>
      <c r="K28" s="23">
        <v>36</v>
      </c>
      <c r="L28" s="23">
        <v>4</v>
      </c>
      <c r="M28" s="23" t="s">
        <v>1</v>
      </c>
      <c r="N28" s="23" t="s">
        <v>1</v>
      </c>
      <c r="O28" s="23" t="s">
        <v>1</v>
      </c>
      <c r="P28" s="24">
        <f t="shared" si="7"/>
        <v>40</v>
      </c>
      <c r="W28" s="18" t="s">
        <v>1</v>
      </c>
      <c r="X28" s="18" t="s">
        <v>1</v>
      </c>
      <c r="Y28" s="18">
        <v>0</v>
      </c>
      <c r="Z28" s="19">
        <v>1363.2</v>
      </c>
      <c r="AA28" s="19" t="s">
        <v>1</v>
      </c>
      <c r="AB28" s="19" t="s">
        <v>1</v>
      </c>
      <c r="AC28" s="19" t="s">
        <v>1</v>
      </c>
      <c r="AD28" s="19">
        <f t="shared" si="16"/>
        <v>1363.2</v>
      </c>
      <c r="AE28" s="20" t="s">
        <v>1</v>
      </c>
      <c r="AF28" s="20" t="s">
        <v>1</v>
      </c>
      <c r="AG28" s="20">
        <v>0</v>
      </c>
      <c r="AH28" s="20">
        <v>76</v>
      </c>
      <c r="AI28" s="20" t="s">
        <v>1</v>
      </c>
      <c r="AJ28" s="21" t="s">
        <v>1</v>
      </c>
      <c r="AK28" s="21" t="s">
        <v>1</v>
      </c>
      <c r="AL28" s="21">
        <f t="shared" si="17"/>
        <v>76</v>
      </c>
    </row>
    <row r="29" spans="1:38" ht="20.25" x14ac:dyDescent="0.25">
      <c r="A29" s="6" t="s">
        <v>28</v>
      </c>
      <c r="B29" s="31" t="s">
        <v>29</v>
      </c>
      <c r="C29" s="18" t="str">
        <f t="shared" ref="C29:H29" si="18">IF(COUNTIF(C30:C38,"&lt;&gt;x")&gt;0,SUM(C30:C38),"x")</f>
        <v>x</v>
      </c>
      <c r="D29" s="18" t="str">
        <f t="shared" si="18"/>
        <v>x</v>
      </c>
      <c r="E29" s="18">
        <f t="shared" si="18"/>
        <v>17614.000000000004</v>
      </c>
      <c r="F29" s="18">
        <f t="shared" si="18"/>
        <v>5008.3999999999996</v>
      </c>
      <c r="G29" s="18" t="str">
        <f t="shared" si="18"/>
        <v>x</v>
      </c>
      <c r="H29" s="18" t="str">
        <f t="shared" si="18"/>
        <v>x</v>
      </c>
      <c r="I29" s="22">
        <f t="shared" si="5"/>
        <v>22622.400000000001</v>
      </c>
      <c r="J29" s="23" t="str">
        <f t="shared" ref="J29:O29" si="19">IF(COUNTIF(J30:J38,"&lt;&gt;x")&gt;0,SUM(J30:J38),"x")</f>
        <v>x</v>
      </c>
      <c r="K29" s="23" t="str">
        <f t="shared" si="19"/>
        <v>x</v>
      </c>
      <c r="L29" s="23">
        <f t="shared" si="19"/>
        <v>1168</v>
      </c>
      <c r="M29" s="23">
        <f t="shared" si="19"/>
        <v>317</v>
      </c>
      <c r="N29" s="23" t="str">
        <f t="shared" si="19"/>
        <v>x</v>
      </c>
      <c r="O29" s="23" t="str">
        <f t="shared" si="19"/>
        <v>x</v>
      </c>
      <c r="P29" s="24">
        <f t="shared" si="7"/>
        <v>1485</v>
      </c>
      <c r="W29" s="18" t="s">
        <v>1</v>
      </c>
      <c r="X29" s="18" t="s">
        <v>1</v>
      </c>
      <c r="Y29" s="18">
        <v>13605.1</v>
      </c>
      <c r="Z29" s="19">
        <v>3043.4</v>
      </c>
      <c r="AA29" s="19" t="s">
        <v>1</v>
      </c>
      <c r="AB29" s="19" t="s">
        <v>1</v>
      </c>
      <c r="AC29" s="19" t="s">
        <v>1</v>
      </c>
      <c r="AD29" s="19">
        <f t="shared" si="16"/>
        <v>16648.5</v>
      </c>
      <c r="AE29" s="20" t="s">
        <v>1</v>
      </c>
      <c r="AF29" s="20" t="s">
        <v>1</v>
      </c>
      <c r="AG29" s="20">
        <v>917</v>
      </c>
      <c r="AH29" s="20">
        <v>213</v>
      </c>
      <c r="AI29" s="20" t="s">
        <v>1</v>
      </c>
      <c r="AJ29" s="21" t="s">
        <v>1</v>
      </c>
      <c r="AK29" s="21" t="s">
        <v>1</v>
      </c>
      <c r="AL29" s="21">
        <f t="shared" si="17"/>
        <v>1130</v>
      </c>
    </row>
    <row r="30" spans="1:38" ht="20.25" x14ac:dyDescent="0.25">
      <c r="A30" s="6" t="s">
        <v>30</v>
      </c>
      <c r="B30" s="31" t="s">
        <v>91</v>
      </c>
      <c r="C30" s="18" t="s">
        <v>1</v>
      </c>
      <c r="D30" s="18" t="s">
        <v>1</v>
      </c>
      <c r="E30" s="18">
        <v>0</v>
      </c>
      <c r="F30" s="19">
        <v>508.5</v>
      </c>
      <c r="G30" s="19" t="s">
        <v>1</v>
      </c>
      <c r="H30" s="19" t="s">
        <v>1</v>
      </c>
      <c r="I30" s="22">
        <f t="shared" si="5"/>
        <v>508.5</v>
      </c>
      <c r="J30" s="23" t="s">
        <v>1</v>
      </c>
      <c r="K30" s="23" t="s">
        <v>1</v>
      </c>
      <c r="L30" s="23">
        <v>0</v>
      </c>
      <c r="M30" s="23">
        <v>25</v>
      </c>
      <c r="N30" s="23" t="s">
        <v>1</v>
      </c>
      <c r="O30" s="23" t="s">
        <v>1</v>
      </c>
      <c r="P30" s="24">
        <f t="shared" si="7"/>
        <v>25</v>
      </c>
      <c r="W30" s="18" t="s">
        <v>1</v>
      </c>
      <c r="X30" s="18" t="s">
        <v>1</v>
      </c>
      <c r="Y30" s="18">
        <v>1075.8</v>
      </c>
      <c r="Z30" s="19">
        <v>0</v>
      </c>
      <c r="AA30" s="19" t="s">
        <v>1</v>
      </c>
      <c r="AB30" s="19" t="s">
        <v>1</v>
      </c>
      <c r="AC30" s="19" t="s">
        <v>1</v>
      </c>
      <c r="AD30" s="19">
        <f t="shared" si="16"/>
        <v>1075.8</v>
      </c>
      <c r="AE30" s="20" t="s">
        <v>1</v>
      </c>
      <c r="AF30" s="20" t="s">
        <v>1</v>
      </c>
      <c r="AG30" s="20">
        <v>59</v>
      </c>
      <c r="AH30" s="20">
        <v>0</v>
      </c>
      <c r="AI30" s="20" t="s">
        <v>1</v>
      </c>
      <c r="AJ30" s="21" t="s">
        <v>1</v>
      </c>
      <c r="AK30" s="21" t="s">
        <v>1</v>
      </c>
      <c r="AL30" s="21">
        <f t="shared" si="17"/>
        <v>59</v>
      </c>
    </row>
    <row r="31" spans="1:38" ht="40.5" x14ac:dyDescent="0.25">
      <c r="A31" s="6" t="s">
        <v>31</v>
      </c>
      <c r="B31" s="31" t="s">
        <v>113</v>
      </c>
      <c r="C31" s="18" t="s">
        <v>1</v>
      </c>
      <c r="D31" s="18" t="s">
        <v>1</v>
      </c>
      <c r="E31" s="18">
        <v>1222.5</v>
      </c>
      <c r="F31" s="19">
        <v>0</v>
      </c>
      <c r="G31" s="19" t="s">
        <v>1</v>
      </c>
      <c r="H31" s="19" t="s">
        <v>1</v>
      </c>
      <c r="I31" s="22">
        <f t="shared" si="5"/>
        <v>1222.5</v>
      </c>
      <c r="J31" s="23" t="s">
        <v>1</v>
      </c>
      <c r="K31" s="23" t="s">
        <v>1</v>
      </c>
      <c r="L31" s="23">
        <v>76</v>
      </c>
      <c r="M31" s="23">
        <v>0</v>
      </c>
      <c r="N31" s="23" t="s">
        <v>1</v>
      </c>
      <c r="O31" s="23" t="s">
        <v>1</v>
      </c>
      <c r="P31" s="24">
        <f t="shared" si="7"/>
        <v>76</v>
      </c>
      <c r="W31" s="18" t="s">
        <v>1</v>
      </c>
      <c r="X31" s="18" t="s">
        <v>1</v>
      </c>
      <c r="Y31" s="18">
        <v>153.69999999999999</v>
      </c>
      <c r="Z31" s="19">
        <v>0</v>
      </c>
      <c r="AA31" s="19" t="s">
        <v>1</v>
      </c>
      <c r="AB31" s="19" t="s">
        <v>1</v>
      </c>
      <c r="AC31" s="19" t="s">
        <v>1</v>
      </c>
      <c r="AD31" s="19">
        <f t="shared" si="16"/>
        <v>153.69999999999999</v>
      </c>
      <c r="AE31" s="20" t="s">
        <v>1</v>
      </c>
      <c r="AF31" s="20" t="s">
        <v>1</v>
      </c>
      <c r="AG31" s="20">
        <v>8</v>
      </c>
      <c r="AH31" s="20">
        <v>0</v>
      </c>
      <c r="AI31" s="20" t="s">
        <v>1</v>
      </c>
      <c r="AJ31" s="21" t="s">
        <v>1</v>
      </c>
      <c r="AK31" s="21" t="s">
        <v>1</v>
      </c>
      <c r="AL31" s="21">
        <f t="shared" si="17"/>
        <v>8</v>
      </c>
    </row>
    <row r="32" spans="1:38" ht="40.5" customHeight="1" x14ac:dyDescent="0.25">
      <c r="A32" s="6" t="s">
        <v>32</v>
      </c>
      <c r="B32" s="31" t="s">
        <v>92</v>
      </c>
      <c r="C32" s="18" t="s">
        <v>1</v>
      </c>
      <c r="D32" s="18" t="s">
        <v>1</v>
      </c>
      <c r="E32" s="18">
        <v>0</v>
      </c>
      <c r="F32" s="19">
        <v>1363.2</v>
      </c>
      <c r="G32" s="19" t="s">
        <v>1</v>
      </c>
      <c r="H32" s="19" t="s">
        <v>1</v>
      </c>
      <c r="I32" s="22">
        <f t="shared" si="5"/>
        <v>1363.2</v>
      </c>
      <c r="J32" s="23" t="s">
        <v>1</v>
      </c>
      <c r="K32" s="23" t="s">
        <v>1</v>
      </c>
      <c r="L32" s="23">
        <v>0</v>
      </c>
      <c r="M32" s="23">
        <v>76</v>
      </c>
      <c r="N32" s="23" t="s">
        <v>1</v>
      </c>
      <c r="O32" s="23" t="s">
        <v>1</v>
      </c>
      <c r="P32" s="24">
        <f t="shared" si="7"/>
        <v>76</v>
      </c>
      <c r="W32" s="18" t="s">
        <v>1</v>
      </c>
      <c r="X32" s="18" t="s">
        <v>1</v>
      </c>
      <c r="Y32" s="18">
        <v>718.4</v>
      </c>
      <c r="Z32" s="19">
        <v>0</v>
      </c>
      <c r="AA32" s="19" t="s">
        <v>1</v>
      </c>
      <c r="AB32" s="19" t="s">
        <v>1</v>
      </c>
      <c r="AC32" s="19" t="s">
        <v>1</v>
      </c>
      <c r="AD32" s="19">
        <f t="shared" si="16"/>
        <v>718.4</v>
      </c>
      <c r="AE32" s="20" t="s">
        <v>1</v>
      </c>
      <c r="AF32" s="20" t="s">
        <v>1</v>
      </c>
      <c r="AG32" s="20">
        <v>42</v>
      </c>
      <c r="AH32" s="20">
        <v>0</v>
      </c>
      <c r="AI32" s="20" t="s">
        <v>1</v>
      </c>
      <c r="AJ32" s="21" t="s">
        <v>1</v>
      </c>
      <c r="AK32" s="21" t="s">
        <v>1</v>
      </c>
      <c r="AL32" s="21">
        <f t="shared" si="17"/>
        <v>42</v>
      </c>
    </row>
    <row r="33" spans="1:38" s="17" customFormat="1" ht="20.25" x14ac:dyDescent="0.25">
      <c r="A33" s="16" t="s">
        <v>33</v>
      </c>
      <c r="B33" s="31" t="s">
        <v>14</v>
      </c>
      <c r="C33" s="18" t="s">
        <v>1</v>
      </c>
      <c r="D33" s="18" t="s">
        <v>1</v>
      </c>
      <c r="E33" s="18">
        <v>13375.5</v>
      </c>
      <c r="F33" s="19">
        <v>3136.7</v>
      </c>
      <c r="G33" s="19" t="s">
        <v>1</v>
      </c>
      <c r="H33" s="19" t="s">
        <v>1</v>
      </c>
      <c r="I33" s="22">
        <f t="shared" si="5"/>
        <v>16512.2</v>
      </c>
      <c r="J33" s="23" t="s">
        <v>1</v>
      </c>
      <c r="K33" s="23" t="s">
        <v>1</v>
      </c>
      <c r="L33" s="23">
        <v>912</v>
      </c>
      <c r="M33" s="23">
        <v>216</v>
      </c>
      <c r="N33" s="23" t="s">
        <v>1</v>
      </c>
      <c r="O33" s="23" t="s">
        <v>1</v>
      </c>
      <c r="P33" s="24">
        <f t="shared" si="7"/>
        <v>1128</v>
      </c>
      <c r="W33" s="18" t="s">
        <v>1</v>
      </c>
      <c r="X33" s="18" t="s">
        <v>1</v>
      </c>
      <c r="Y33" s="18">
        <v>371.9</v>
      </c>
      <c r="Z33" s="19">
        <v>0</v>
      </c>
      <c r="AA33" s="19" t="s">
        <v>1</v>
      </c>
      <c r="AB33" s="19" t="s">
        <v>1</v>
      </c>
      <c r="AC33" s="19" t="s">
        <v>1</v>
      </c>
      <c r="AD33" s="19">
        <f t="shared" si="16"/>
        <v>371.9</v>
      </c>
      <c r="AE33" s="20" t="s">
        <v>1</v>
      </c>
      <c r="AF33" s="20" t="s">
        <v>1</v>
      </c>
      <c r="AG33" s="20">
        <v>22</v>
      </c>
      <c r="AH33" s="20">
        <v>0</v>
      </c>
      <c r="AI33" s="20" t="s">
        <v>1</v>
      </c>
      <c r="AJ33" s="21" t="s">
        <v>1</v>
      </c>
      <c r="AK33" s="21" t="s">
        <v>1</v>
      </c>
      <c r="AL33" s="21">
        <f t="shared" si="17"/>
        <v>22</v>
      </c>
    </row>
    <row r="34" spans="1:38" ht="20.25" x14ac:dyDescent="0.25">
      <c r="A34" s="6" t="s">
        <v>34</v>
      </c>
      <c r="B34" s="31" t="s">
        <v>45</v>
      </c>
      <c r="C34" s="18" t="s">
        <v>1</v>
      </c>
      <c r="D34" s="18" t="s">
        <v>1</v>
      </c>
      <c r="E34" s="18">
        <v>1075.8</v>
      </c>
      <c r="F34" s="19" t="s">
        <v>1</v>
      </c>
      <c r="G34" s="19" t="s">
        <v>1</v>
      </c>
      <c r="H34" s="19" t="s">
        <v>1</v>
      </c>
      <c r="I34" s="22">
        <f t="shared" si="5"/>
        <v>1075.8</v>
      </c>
      <c r="J34" s="23" t="s">
        <v>1</v>
      </c>
      <c r="K34" s="23" t="s">
        <v>1</v>
      </c>
      <c r="L34" s="23">
        <v>59</v>
      </c>
      <c r="M34" s="23">
        <v>0</v>
      </c>
      <c r="N34" s="23" t="s">
        <v>1</v>
      </c>
      <c r="O34" s="23" t="s">
        <v>1</v>
      </c>
      <c r="P34" s="24">
        <f t="shared" si="7"/>
        <v>59</v>
      </c>
      <c r="W34" s="18" t="s">
        <v>1</v>
      </c>
      <c r="X34" s="18" t="s">
        <v>1</v>
      </c>
      <c r="Y34" s="18">
        <v>696.2</v>
      </c>
      <c r="Z34" s="19">
        <v>0</v>
      </c>
      <c r="AA34" s="19" t="s">
        <v>1</v>
      </c>
      <c r="AB34" s="19" t="s">
        <v>1</v>
      </c>
      <c r="AC34" s="19" t="s">
        <v>1</v>
      </c>
      <c r="AD34" s="19">
        <f t="shared" si="16"/>
        <v>696.2</v>
      </c>
      <c r="AE34" s="20" t="s">
        <v>1</v>
      </c>
      <c r="AF34" s="20" t="s">
        <v>1</v>
      </c>
      <c r="AG34" s="20">
        <v>49</v>
      </c>
      <c r="AH34" s="20">
        <v>0</v>
      </c>
      <c r="AI34" s="20" t="s">
        <v>1</v>
      </c>
      <c r="AJ34" s="21" t="s">
        <v>1</v>
      </c>
      <c r="AK34" s="21" t="s">
        <v>1</v>
      </c>
      <c r="AL34" s="21">
        <f t="shared" si="17"/>
        <v>49</v>
      </c>
    </row>
    <row r="35" spans="1:38" ht="40.5" x14ac:dyDescent="0.25">
      <c r="A35" s="6" t="s">
        <v>35</v>
      </c>
      <c r="B35" s="31" t="s">
        <v>85</v>
      </c>
      <c r="C35" s="18" t="s">
        <v>1</v>
      </c>
      <c r="D35" s="18" t="s">
        <v>1</v>
      </c>
      <c r="E35" s="18">
        <v>153.69999999999999</v>
      </c>
      <c r="F35" s="19" t="s">
        <v>1</v>
      </c>
      <c r="G35" s="19" t="s">
        <v>1</v>
      </c>
      <c r="H35" s="19" t="s">
        <v>1</v>
      </c>
      <c r="I35" s="22">
        <f t="shared" si="5"/>
        <v>153.69999999999999</v>
      </c>
      <c r="J35" s="23" t="s">
        <v>1</v>
      </c>
      <c r="K35" s="23" t="s">
        <v>1</v>
      </c>
      <c r="L35" s="23">
        <v>8</v>
      </c>
      <c r="M35" s="23" t="s">
        <v>1</v>
      </c>
      <c r="N35" s="23" t="s">
        <v>1</v>
      </c>
      <c r="O35" s="23" t="s">
        <v>1</v>
      </c>
      <c r="P35" s="24">
        <f t="shared" si="7"/>
        <v>8</v>
      </c>
      <c r="W35" s="18" t="str">
        <f t="shared" ref="W35:AC35" si="20">IF(COUNTIF(W36:W60,"&lt;&gt;x")&gt;0,SUM(W36:W60),"x")</f>
        <v>x</v>
      </c>
      <c r="X35" s="18" t="str">
        <f t="shared" si="20"/>
        <v>x</v>
      </c>
      <c r="Y35" s="18" t="str">
        <f t="shared" si="20"/>
        <v>x</v>
      </c>
      <c r="Z35" s="18">
        <f t="shared" si="20"/>
        <v>14560.1</v>
      </c>
      <c r="AA35" s="18">
        <f t="shared" si="20"/>
        <v>57799.090000000004</v>
      </c>
      <c r="AB35" s="18" t="str">
        <f t="shared" si="20"/>
        <v>x</v>
      </c>
      <c r="AC35" s="18" t="str">
        <f t="shared" si="20"/>
        <v>x</v>
      </c>
      <c r="AD35" s="19">
        <f>SUM(AD36:AD60)</f>
        <v>72359.190000000017</v>
      </c>
      <c r="AE35" s="20" t="str">
        <f t="shared" ref="AE35:AK35" si="21">IF(COUNTIF(AE36:AE60,"&lt;&gt;x")&gt;0,SUM(AE36:AE60),"x")</f>
        <v>x</v>
      </c>
      <c r="AF35" s="20" t="str">
        <f t="shared" si="21"/>
        <v>x</v>
      </c>
      <c r="AG35" s="20" t="str">
        <f t="shared" si="21"/>
        <v>x</v>
      </c>
      <c r="AH35" s="20">
        <f t="shared" si="21"/>
        <v>787</v>
      </c>
      <c r="AI35" s="20">
        <f t="shared" si="21"/>
        <v>3560</v>
      </c>
      <c r="AJ35" s="20" t="str">
        <f t="shared" si="21"/>
        <v>x</v>
      </c>
      <c r="AK35" s="20" t="str">
        <f t="shared" si="21"/>
        <v>x</v>
      </c>
      <c r="AL35" s="21">
        <f>SUM(AL36:AL60)</f>
        <v>4347</v>
      </c>
    </row>
    <row r="36" spans="1:38" ht="40.5" x14ac:dyDescent="0.25">
      <c r="A36" s="6" t="s">
        <v>53</v>
      </c>
      <c r="B36" s="31" t="s">
        <v>93</v>
      </c>
      <c r="C36" s="18" t="s">
        <v>1</v>
      </c>
      <c r="D36" s="18" t="s">
        <v>1</v>
      </c>
      <c r="E36" s="18">
        <v>718.4</v>
      </c>
      <c r="F36" s="19" t="s">
        <v>1</v>
      </c>
      <c r="G36" s="19" t="s">
        <v>1</v>
      </c>
      <c r="H36" s="19" t="s">
        <v>1</v>
      </c>
      <c r="I36" s="22">
        <f t="shared" si="5"/>
        <v>718.4</v>
      </c>
      <c r="J36" s="23" t="s">
        <v>1</v>
      </c>
      <c r="K36" s="23" t="s">
        <v>1</v>
      </c>
      <c r="L36" s="23">
        <v>42</v>
      </c>
      <c r="M36" s="23" t="s">
        <v>1</v>
      </c>
      <c r="N36" s="23" t="s">
        <v>1</v>
      </c>
      <c r="O36" s="23" t="s">
        <v>1</v>
      </c>
      <c r="P36" s="24">
        <f t="shared" si="7"/>
        <v>42</v>
      </c>
      <c r="W36" s="18" t="s">
        <v>1</v>
      </c>
      <c r="X36" s="18" t="s">
        <v>1</v>
      </c>
      <c r="Y36" s="18" t="s">
        <v>1</v>
      </c>
      <c r="Z36" s="19">
        <v>314</v>
      </c>
      <c r="AA36" s="19">
        <v>0</v>
      </c>
      <c r="AB36" s="19" t="s">
        <v>1</v>
      </c>
      <c r="AC36" s="19" t="s">
        <v>1</v>
      </c>
      <c r="AD36" s="19">
        <f t="shared" ref="AD36:AD60" si="22">SUM(W36:AC36)</f>
        <v>314</v>
      </c>
      <c r="AE36" s="20" t="s">
        <v>1</v>
      </c>
      <c r="AF36" s="20" t="s">
        <v>1</v>
      </c>
      <c r="AG36" s="20" t="s">
        <v>1</v>
      </c>
      <c r="AH36" s="20">
        <v>17</v>
      </c>
      <c r="AI36" s="20">
        <v>0</v>
      </c>
      <c r="AJ36" s="21" t="s">
        <v>1</v>
      </c>
      <c r="AK36" s="21" t="s">
        <v>1</v>
      </c>
      <c r="AL36" s="21">
        <f t="shared" ref="AL36:AL60" si="23">SUM(AE36:AK36)</f>
        <v>17</v>
      </c>
    </row>
    <row r="37" spans="1:38" ht="20.25" x14ac:dyDescent="0.25">
      <c r="A37" s="6" t="s">
        <v>54</v>
      </c>
      <c r="B37" s="31" t="s">
        <v>82</v>
      </c>
      <c r="C37" s="18" t="s">
        <v>1</v>
      </c>
      <c r="D37" s="18" t="s">
        <v>1</v>
      </c>
      <c r="E37" s="18">
        <v>371.9</v>
      </c>
      <c r="F37" s="19">
        <v>0</v>
      </c>
      <c r="G37" s="19" t="s">
        <v>1</v>
      </c>
      <c r="H37" s="19" t="s">
        <v>1</v>
      </c>
      <c r="I37" s="22">
        <f t="shared" si="5"/>
        <v>371.9</v>
      </c>
      <c r="J37" s="23" t="s">
        <v>1</v>
      </c>
      <c r="K37" s="23" t="s">
        <v>1</v>
      </c>
      <c r="L37" s="23">
        <v>22</v>
      </c>
      <c r="M37" s="23">
        <v>0</v>
      </c>
      <c r="N37" s="23" t="s">
        <v>1</v>
      </c>
      <c r="O37" s="23" t="s">
        <v>1</v>
      </c>
      <c r="P37" s="24">
        <f t="shared" si="7"/>
        <v>22</v>
      </c>
      <c r="W37" s="18" t="s">
        <v>1</v>
      </c>
      <c r="X37" s="18" t="s">
        <v>1</v>
      </c>
      <c r="Y37" s="18" t="s">
        <v>1</v>
      </c>
      <c r="Z37" s="19">
        <v>504.9</v>
      </c>
      <c r="AA37" s="19">
        <v>0</v>
      </c>
      <c r="AB37" s="19" t="s">
        <v>1</v>
      </c>
      <c r="AC37" s="19" t="s">
        <v>1</v>
      </c>
      <c r="AD37" s="19">
        <f t="shared" si="22"/>
        <v>504.9</v>
      </c>
      <c r="AE37" s="20" t="s">
        <v>1</v>
      </c>
      <c r="AF37" s="20" t="s">
        <v>1</v>
      </c>
      <c r="AG37" s="20" t="s">
        <v>1</v>
      </c>
      <c r="AH37" s="20">
        <v>25</v>
      </c>
      <c r="AI37" s="20">
        <v>0</v>
      </c>
      <c r="AJ37" s="21" t="s">
        <v>1</v>
      </c>
      <c r="AK37" s="21" t="s">
        <v>1</v>
      </c>
      <c r="AL37" s="21">
        <f t="shared" si="23"/>
        <v>25</v>
      </c>
    </row>
    <row r="38" spans="1:38" ht="40.5" x14ac:dyDescent="0.25">
      <c r="A38" s="6" t="s">
        <v>55</v>
      </c>
      <c r="B38" s="31" t="s">
        <v>94</v>
      </c>
      <c r="C38" s="18" t="s">
        <v>1</v>
      </c>
      <c r="D38" s="18" t="s">
        <v>1</v>
      </c>
      <c r="E38" s="18">
        <v>696.2</v>
      </c>
      <c r="F38" s="19" t="s">
        <v>1</v>
      </c>
      <c r="G38" s="19" t="s">
        <v>1</v>
      </c>
      <c r="H38" s="19" t="s">
        <v>1</v>
      </c>
      <c r="I38" s="22">
        <f t="shared" si="5"/>
        <v>696.2</v>
      </c>
      <c r="J38" s="23" t="s">
        <v>1</v>
      </c>
      <c r="K38" s="23" t="s">
        <v>1</v>
      </c>
      <c r="L38" s="23">
        <v>49</v>
      </c>
      <c r="M38" s="23" t="s">
        <v>1</v>
      </c>
      <c r="N38" s="23" t="s">
        <v>1</v>
      </c>
      <c r="O38" s="23" t="s">
        <v>1</v>
      </c>
      <c r="P38" s="24">
        <f t="shared" si="7"/>
        <v>49</v>
      </c>
      <c r="W38" s="18" t="s">
        <v>1</v>
      </c>
      <c r="X38" s="18" t="s">
        <v>1</v>
      </c>
      <c r="Y38" s="18" t="s">
        <v>1</v>
      </c>
      <c r="Z38" s="19">
        <v>308.8</v>
      </c>
      <c r="AA38" s="19">
        <v>0</v>
      </c>
      <c r="AB38" s="19" t="s">
        <v>1</v>
      </c>
      <c r="AC38" s="19" t="s">
        <v>1</v>
      </c>
      <c r="AD38" s="19">
        <f t="shared" si="22"/>
        <v>308.8</v>
      </c>
      <c r="AE38" s="20" t="s">
        <v>1</v>
      </c>
      <c r="AF38" s="20" t="s">
        <v>1</v>
      </c>
      <c r="AG38" s="20" t="s">
        <v>1</v>
      </c>
      <c r="AH38" s="20">
        <v>15</v>
      </c>
      <c r="AI38" s="20">
        <v>0</v>
      </c>
      <c r="AJ38" s="21" t="s">
        <v>1</v>
      </c>
      <c r="AK38" s="21" t="s">
        <v>1</v>
      </c>
      <c r="AL38" s="21">
        <f t="shared" si="23"/>
        <v>15</v>
      </c>
    </row>
    <row r="39" spans="1:38" ht="20.25" x14ac:dyDescent="0.25">
      <c r="A39" s="6" t="s">
        <v>36</v>
      </c>
      <c r="B39" s="31" t="s">
        <v>37</v>
      </c>
      <c r="C39" s="18" t="str">
        <f t="shared" ref="C39:H39" si="24">IF(COUNTIF(C40:C64,"&lt;&gt;x")&gt;0,SUM(C40:C64),"x")</f>
        <v>x</v>
      </c>
      <c r="D39" s="18" t="str">
        <f t="shared" si="24"/>
        <v>x</v>
      </c>
      <c r="E39" s="18" t="str">
        <f t="shared" si="24"/>
        <v>x</v>
      </c>
      <c r="F39" s="18">
        <f t="shared" si="24"/>
        <v>15758</v>
      </c>
      <c r="G39" s="18">
        <f t="shared" si="24"/>
        <v>28764.53</v>
      </c>
      <c r="H39" s="18" t="str">
        <f t="shared" si="24"/>
        <v>x</v>
      </c>
      <c r="I39" s="22">
        <f t="shared" si="5"/>
        <v>44522.53</v>
      </c>
      <c r="J39" s="23" t="str">
        <f t="shared" ref="J39:O39" si="25">IF(COUNTIF(J40:J64,"&lt;&gt;x")&gt;0,SUM(J40:J64),"x")</f>
        <v>x</v>
      </c>
      <c r="K39" s="23" t="str">
        <f t="shared" si="25"/>
        <v>x</v>
      </c>
      <c r="L39" s="23" t="str">
        <f t="shared" si="25"/>
        <v>x</v>
      </c>
      <c r="M39" s="23">
        <f t="shared" si="25"/>
        <v>826</v>
      </c>
      <c r="N39" s="23">
        <f t="shared" si="25"/>
        <v>1706</v>
      </c>
      <c r="O39" s="23" t="str">
        <f t="shared" si="25"/>
        <v>x</v>
      </c>
      <c r="P39" s="24">
        <f t="shared" si="7"/>
        <v>2532</v>
      </c>
      <c r="W39" s="18" t="s">
        <v>1</v>
      </c>
      <c r="X39" s="18" t="s">
        <v>1</v>
      </c>
      <c r="Y39" s="18" t="s">
        <v>1</v>
      </c>
      <c r="Z39" s="19">
        <v>100</v>
      </c>
      <c r="AA39" s="19">
        <v>0</v>
      </c>
      <c r="AB39" s="19" t="s">
        <v>1</v>
      </c>
      <c r="AC39" s="19" t="s">
        <v>1</v>
      </c>
      <c r="AD39" s="19">
        <f t="shared" si="22"/>
        <v>100</v>
      </c>
      <c r="AE39" s="20" t="s">
        <v>1</v>
      </c>
      <c r="AF39" s="20" t="s">
        <v>1</v>
      </c>
      <c r="AG39" s="20" t="s">
        <v>1</v>
      </c>
      <c r="AH39" s="20">
        <v>3</v>
      </c>
      <c r="AI39" s="20">
        <v>0</v>
      </c>
      <c r="AJ39" s="21" t="s">
        <v>1</v>
      </c>
      <c r="AK39" s="21" t="s">
        <v>1</v>
      </c>
      <c r="AL39" s="21">
        <f t="shared" si="23"/>
        <v>3</v>
      </c>
    </row>
    <row r="40" spans="1:38" ht="20.25" x14ac:dyDescent="0.25">
      <c r="A40" s="6" t="s">
        <v>38</v>
      </c>
      <c r="B40" s="31" t="s">
        <v>95</v>
      </c>
      <c r="C40" s="18" t="s">
        <v>1</v>
      </c>
      <c r="D40" s="18" t="s">
        <v>1</v>
      </c>
      <c r="E40" s="18" t="s">
        <v>1</v>
      </c>
      <c r="F40" s="19">
        <v>314</v>
      </c>
      <c r="G40" s="19" t="s">
        <v>1</v>
      </c>
      <c r="H40" s="19" t="s">
        <v>1</v>
      </c>
      <c r="I40" s="22">
        <f t="shared" si="5"/>
        <v>314</v>
      </c>
      <c r="J40" s="23" t="s">
        <v>1</v>
      </c>
      <c r="K40" s="23" t="s">
        <v>1</v>
      </c>
      <c r="L40" s="23" t="s">
        <v>1</v>
      </c>
      <c r="M40" s="23">
        <v>17</v>
      </c>
      <c r="N40" s="23" t="s">
        <v>1</v>
      </c>
      <c r="O40" s="23" t="s">
        <v>1</v>
      </c>
      <c r="P40" s="24">
        <f t="shared" si="7"/>
        <v>17</v>
      </c>
      <c r="W40" s="18" t="s">
        <v>1</v>
      </c>
      <c r="X40" s="18" t="s">
        <v>1</v>
      </c>
      <c r="Y40" s="18" t="s">
        <v>1</v>
      </c>
      <c r="Z40" s="19">
        <v>936</v>
      </c>
      <c r="AA40" s="19">
        <v>869.7</v>
      </c>
      <c r="AB40" s="19" t="s">
        <v>1</v>
      </c>
      <c r="AC40" s="19" t="s">
        <v>1</v>
      </c>
      <c r="AD40" s="19">
        <f t="shared" si="22"/>
        <v>1805.7</v>
      </c>
      <c r="AE40" s="20" t="s">
        <v>1</v>
      </c>
      <c r="AF40" s="20" t="s">
        <v>1</v>
      </c>
      <c r="AG40" s="20" t="s">
        <v>1</v>
      </c>
      <c r="AH40" s="20">
        <v>53</v>
      </c>
      <c r="AI40" s="20">
        <v>51</v>
      </c>
      <c r="AJ40" s="21" t="s">
        <v>1</v>
      </c>
      <c r="AK40" s="21" t="s">
        <v>1</v>
      </c>
      <c r="AL40" s="21">
        <f t="shared" si="23"/>
        <v>104</v>
      </c>
    </row>
    <row r="41" spans="1:38" ht="40.5" x14ac:dyDescent="0.25">
      <c r="A41" s="6" t="s">
        <v>39</v>
      </c>
      <c r="B41" s="31" t="s">
        <v>96</v>
      </c>
      <c r="C41" s="18" t="s">
        <v>1</v>
      </c>
      <c r="D41" s="18" t="s">
        <v>1</v>
      </c>
      <c r="E41" s="18" t="s">
        <v>1</v>
      </c>
      <c r="F41" s="19">
        <v>504.9</v>
      </c>
      <c r="G41" s="19" t="s">
        <v>1</v>
      </c>
      <c r="H41" s="19" t="s">
        <v>1</v>
      </c>
      <c r="I41" s="22">
        <f t="shared" si="5"/>
        <v>504.9</v>
      </c>
      <c r="J41" s="23" t="s">
        <v>1</v>
      </c>
      <c r="K41" s="23" t="s">
        <v>1</v>
      </c>
      <c r="L41" s="23" t="s">
        <v>1</v>
      </c>
      <c r="M41" s="23">
        <v>25</v>
      </c>
      <c r="N41" s="23" t="s">
        <v>1</v>
      </c>
      <c r="O41" s="23" t="s">
        <v>1</v>
      </c>
      <c r="P41" s="24">
        <f t="shared" si="7"/>
        <v>25</v>
      </c>
      <c r="W41" s="18" t="s">
        <v>1</v>
      </c>
      <c r="X41" s="18" t="s">
        <v>1</v>
      </c>
      <c r="Y41" s="18" t="s">
        <v>1</v>
      </c>
      <c r="Z41" s="19">
        <v>1349.8</v>
      </c>
      <c r="AA41" s="19">
        <v>0</v>
      </c>
      <c r="AB41" s="19" t="s">
        <v>1</v>
      </c>
      <c r="AC41" s="19" t="s">
        <v>1</v>
      </c>
      <c r="AD41" s="19">
        <f t="shared" si="22"/>
        <v>1349.8</v>
      </c>
      <c r="AE41" s="20" t="s">
        <v>1</v>
      </c>
      <c r="AF41" s="20" t="s">
        <v>1</v>
      </c>
      <c r="AG41" s="20" t="s">
        <v>1</v>
      </c>
      <c r="AH41" s="20">
        <v>129</v>
      </c>
      <c r="AI41" s="20">
        <v>0</v>
      </c>
      <c r="AJ41" s="21" t="s">
        <v>1</v>
      </c>
      <c r="AK41" s="21" t="s">
        <v>1</v>
      </c>
      <c r="AL41" s="21">
        <f t="shared" si="23"/>
        <v>129</v>
      </c>
    </row>
    <row r="42" spans="1:38" ht="40.5" x14ac:dyDescent="0.25">
      <c r="A42" s="6" t="s">
        <v>40</v>
      </c>
      <c r="B42" s="31" t="s">
        <v>97</v>
      </c>
      <c r="C42" s="18" t="s">
        <v>1</v>
      </c>
      <c r="D42" s="18" t="s">
        <v>1</v>
      </c>
      <c r="E42" s="18" t="s">
        <v>1</v>
      </c>
      <c r="F42" s="19">
        <v>308.8</v>
      </c>
      <c r="G42" s="19" t="s">
        <v>1</v>
      </c>
      <c r="H42" s="19" t="s">
        <v>1</v>
      </c>
      <c r="I42" s="22">
        <f t="shared" si="5"/>
        <v>308.8</v>
      </c>
      <c r="J42" s="23" t="s">
        <v>1</v>
      </c>
      <c r="K42" s="23" t="s">
        <v>1</v>
      </c>
      <c r="L42" s="23" t="s">
        <v>1</v>
      </c>
      <c r="M42" s="23">
        <v>15</v>
      </c>
      <c r="N42" s="23" t="s">
        <v>1</v>
      </c>
      <c r="O42" s="23" t="s">
        <v>1</v>
      </c>
      <c r="P42" s="24">
        <f t="shared" si="7"/>
        <v>15</v>
      </c>
      <c r="W42" s="18" t="s">
        <v>1</v>
      </c>
      <c r="X42" s="18" t="s">
        <v>1</v>
      </c>
      <c r="Y42" s="18" t="s">
        <v>1</v>
      </c>
      <c r="Z42" s="19">
        <v>4825.5</v>
      </c>
      <c r="AA42" s="19">
        <v>39079.19</v>
      </c>
      <c r="AB42" s="19" t="s">
        <v>1</v>
      </c>
      <c r="AC42" s="19" t="s">
        <v>1</v>
      </c>
      <c r="AD42" s="19">
        <f t="shared" si="22"/>
        <v>43904.69</v>
      </c>
      <c r="AE42" s="20" t="s">
        <v>1</v>
      </c>
      <c r="AF42" s="20" t="s">
        <v>1</v>
      </c>
      <c r="AG42" s="20" t="s">
        <v>1</v>
      </c>
      <c r="AH42" s="20">
        <v>248</v>
      </c>
      <c r="AI42" s="20">
        <v>2486</v>
      </c>
      <c r="AJ42" s="21" t="s">
        <v>1</v>
      </c>
      <c r="AK42" s="21" t="s">
        <v>1</v>
      </c>
      <c r="AL42" s="21">
        <f t="shared" si="23"/>
        <v>2734</v>
      </c>
    </row>
    <row r="43" spans="1:38" ht="40.5" x14ac:dyDescent="0.25">
      <c r="A43" s="6" t="s">
        <v>41</v>
      </c>
      <c r="B43" s="31" t="s">
        <v>98</v>
      </c>
      <c r="C43" s="18" t="s">
        <v>1</v>
      </c>
      <c r="D43" s="18" t="s">
        <v>1</v>
      </c>
      <c r="E43" s="18" t="s">
        <v>1</v>
      </c>
      <c r="F43" s="19">
        <v>100</v>
      </c>
      <c r="G43" s="19" t="s">
        <v>1</v>
      </c>
      <c r="H43" s="19" t="s">
        <v>1</v>
      </c>
      <c r="I43" s="22">
        <f t="shared" si="5"/>
        <v>100</v>
      </c>
      <c r="J43" s="23" t="s">
        <v>1</v>
      </c>
      <c r="K43" s="23" t="s">
        <v>1</v>
      </c>
      <c r="L43" s="23" t="s">
        <v>1</v>
      </c>
      <c r="M43" s="23">
        <v>3</v>
      </c>
      <c r="N43" s="23" t="s">
        <v>1</v>
      </c>
      <c r="O43" s="23" t="s">
        <v>1</v>
      </c>
      <c r="P43" s="24">
        <f t="shared" si="7"/>
        <v>3</v>
      </c>
      <c r="W43" s="18" t="s">
        <v>1</v>
      </c>
      <c r="X43" s="18" t="s">
        <v>1</v>
      </c>
      <c r="Y43" s="18" t="s">
        <v>1</v>
      </c>
      <c r="Z43" s="19">
        <v>61.7</v>
      </c>
      <c r="AA43" s="19">
        <v>5552.83</v>
      </c>
      <c r="AB43" s="19" t="s">
        <v>1</v>
      </c>
      <c r="AC43" s="19" t="s">
        <v>1</v>
      </c>
      <c r="AD43" s="19">
        <f t="shared" si="22"/>
        <v>5614.53</v>
      </c>
      <c r="AE43" s="20" t="s">
        <v>1</v>
      </c>
      <c r="AF43" s="20" t="s">
        <v>1</v>
      </c>
      <c r="AG43" s="20" t="s">
        <v>1</v>
      </c>
      <c r="AH43" s="20">
        <v>2</v>
      </c>
      <c r="AI43" s="20">
        <v>270</v>
      </c>
      <c r="AJ43" s="21" t="s">
        <v>1</v>
      </c>
      <c r="AK43" s="21" t="s">
        <v>1</v>
      </c>
      <c r="AL43" s="21">
        <f t="shared" si="23"/>
        <v>272</v>
      </c>
    </row>
    <row r="44" spans="1:38" ht="40.5" x14ac:dyDescent="0.25">
      <c r="A44" s="6" t="s">
        <v>42</v>
      </c>
      <c r="B44" s="31" t="s">
        <v>99</v>
      </c>
      <c r="C44" s="18" t="s">
        <v>1</v>
      </c>
      <c r="D44" s="18" t="s">
        <v>1</v>
      </c>
      <c r="E44" s="18" t="s">
        <v>1</v>
      </c>
      <c r="F44" s="19">
        <v>936</v>
      </c>
      <c r="G44" s="19">
        <v>0</v>
      </c>
      <c r="H44" s="19" t="s">
        <v>1</v>
      </c>
      <c r="I44" s="22">
        <f t="shared" si="5"/>
        <v>936</v>
      </c>
      <c r="J44" s="23" t="s">
        <v>1</v>
      </c>
      <c r="K44" s="23" t="s">
        <v>1</v>
      </c>
      <c r="L44" s="23" t="s">
        <v>1</v>
      </c>
      <c r="M44" s="23">
        <v>53</v>
      </c>
      <c r="N44" s="23">
        <v>0</v>
      </c>
      <c r="O44" s="23" t="s">
        <v>1</v>
      </c>
      <c r="P44" s="24">
        <f t="shared" si="7"/>
        <v>53</v>
      </c>
      <c r="W44" s="18" t="s">
        <v>1</v>
      </c>
      <c r="X44" s="18" t="s">
        <v>1</v>
      </c>
      <c r="Y44" s="18" t="s">
        <v>1</v>
      </c>
      <c r="Z44" s="19">
        <v>161.4</v>
      </c>
      <c r="AA44" s="19">
        <v>0</v>
      </c>
      <c r="AB44" s="19" t="s">
        <v>1</v>
      </c>
      <c r="AC44" s="19" t="s">
        <v>1</v>
      </c>
      <c r="AD44" s="19">
        <f t="shared" si="22"/>
        <v>161.4</v>
      </c>
      <c r="AE44" s="20" t="s">
        <v>1</v>
      </c>
      <c r="AF44" s="20" t="s">
        <v>1</v>
      </c>
      <c r="AG44" s="20" t="s">
        <v>1</v>
      </c>
      <c r="AH44" s="20">
        <v>10</v>
      </c>
      <c r="AI44" s="20">
        <v>0</v>
      </c>
      <c r="AJ44" s="21" t="s">
        <v>1</v>
      </c>
      <c r="AK44" s="21" t="s">
        <v>1</v>
      </c>
      <c r="AL44" s="21">
        <f t="shared" si="23"/>
        <v>10</v>
      </c>
    </row>
    <row r="45" spans="1:38" ht="20.25" x14ac:dyDescent="0.25">
      <c r="A45" s="6" t="s">
        <v>43</v>
      </c>
      <c r="B45" s="31" t="s">
        <v>44</v>
      </c>
      <c r="C45" s="18" t="s">
        <v>1</v>
      </c>
      <c r="D45" s="18" t="s">
        <v>1</v>
      </c>
      <c r="E45" s="18" t="s">
        <v>1</v>
      </c>
      <c r="F45" s="19">
        <v>1334.6</v>
      </c>
      <c r="G45" s="19" t="s">
        <v>1</v>
      </c>
      <c r="H45" s="19" t="s">
        <v>1</v>
      </c>
      <c r="I45" s="22">
        <f t="shared" si="5"/>
        <v>1334.6</v>
      </c>
      <c r="J45" s="23" t="s">
        <v>1</v>
      </c>
      <c r="K45" s="23" t="s">
        <v>1</v>
      </c>
      <c r="L45" s="23" t="s">
        <v>1</v>
      </c>
      <c r="M45" s="23">
        <v>127</v>
      </c>
      <c r="N45" s="23" t="s">
        <v>1</v>
      </c>
      <c r="O45" s="23" t="s">
        <v>1</v>
      </c>
      <c r="P45" s="24">
        <f t="shared" si="7"/>
        <v>127</v>
      </c>
      <c r="W45" s="18" t="s">
        <v>1</v>
      </c>
      <c r="X45" s="18" t="s">
        <v>1</v>
      </c>
      <c r="Y45" s="18" t="s">
        <v>1</v>
      </c>
      <c r="Z45" s="19">
        <v>722.4</v>
      </c>
      <c r="AA45" s="19">
        <v>0</v>
      </c>
      <c r="AB45" s="19" t="s">
        <v>1</v>
      </c>
      <c r="AC45" s="19" t="s">
        <v>1</v>
      </c>
      <c r="AD45" s="19">
        <f t="shared" si="22"/>
        <v>722.4</v>
      </c>
      <c r="AE45" s="20" t="s">
        <v>1</v>
      </c>
      <c r="AF45" s="20" t="s">
        <v>1</v>
      </c>
      <c r="AG45" s="20" t="s">
        <v>1</v>
      </c>
      <c r="AH45" s="20">
        <v>48</v>
      </c>
      <c r="AI45" s="20">
        <v>0</v>
      </c>
      <c r="AJ45" s="21" t="s">
        <v>1</v>
      </c>
      <c r="AK45" s="21" t="s">
        <v>1</v>
      </c>
      <c r="AL45" s="21">
        <f t="shared" si="23"/>
        <v>48</v>
      </c>
    </row>
    <row r="46" spans="1:38" ht="20.25" x14ac:dyDescent="0.25">
      <c r="A46" s="6" t="s">
        <v>56</v>
      </c>
      <c r="B46" s="31" t="s">
        <v>14</v>
      </c>
      <c r="C46" s="18" t="s">
        <v>1</v>
      </c>
      <c r="D46" s="18" t="s">
        <v>1</v>
      </c>
      <c r="E46" s="18" t="s">
        <v>1</v>
      </c>
      <c r="F46" s="19">
        <v>4825.5</v>
      </c>
      <c r="G46" s="19">
        <v>18217.96</v>
      </c>
      <c r="H46" s="19" t="s">
        <v>1</v>
      </c>
      <c r="I46" s="22">
        <f t="shared" ref="I46:I77" si="26">SUM(C46:H46)</f>
        <v>23043.46</v>
      </c>
      <c r="J46" s="23" t="s">
        <v>1</v>
      </c>
      <c r="K46" s="23" t="s">
        <v>1</v>
      </c>
      <c r="L46" s="23" t="s">
        <v>1</v>
      </c>
      <c r="M46" s="23">
        <v>248</v>
      </c>
      <c r="N46" s="23">
        <v>1067</v>
      </c>
      <c r="O46" s="23" t="s">
        <v>1</v>
      </c>
      <c r="P46" s="24">
        <f t="shared" ref="P46:P77" si="27">SUM(J46:O46)</f>
        <v>1315</v>
      </c>
      <c r="W46" s="18" t="s">
        <v>1</v>
      </c>
      <c r="X46" s="18" t="s">
        <v>1</v>
      </c>
      <c r="Y46" s="18" t="s">
        <v>1</v>
      </c>
      <c r="Z46" s="19">
        <v>1947.9</v>
      </c>
      <c r="AA46" s="19">
        <v>2090.8000000000002</v>
      </c>
      <c r="AB46" s="19" t="s">
        <v>1</v>
      </c>
      <c r="AC46" s="19" t="s">
        <v>1</v>
      </c>
      <c r="AD46" s="19">
        <f t="shared" si="22"/>
        <v>4038.7000000000003</v>
      </c>
      <c r="AE46" s="20" t="s">
        <v>1</v>
      </c>
      <c r="AF46" s="20" t="s">
        <v>1</v>
      </c>
      <c r="AG46" s="20" t="s">
        <v>1</v>
      </c>
      <c r="AH46" s="20">
        <v>76</v>
      </c>
      <c r="AI46" s="20">
        <v>108</v>
      </c>
      <c r="AJ46" s="21" t="s">
        <v>1</v>
      </c>
      <c r="AK46" s="21" t="s">
        <v>1</v>
      </c>
      <c r="AL46" s="21">
        <f t="shared" si="23"/>
        <v>184</v>
      </c>
    </row>
    <row r="47" spans="1:38" ht="20.25" x14ac:dyDescent="0.25">
      <c r="A47" s="6" t="s">
        <v>57</v>
      </c>
      <c r="B47" s="31" t="s">
        <v>48</v>
      </c>
      <c r="C47" s="18" t="s">
        <v>1</v>
      </c>
      <c r="D47" s="18" t="s">
        <v>1</v>
      </c>
      <c r="E47" s="18" t="s">
        <v>1</v>
      </c>
      <c r="F47" s="19">
        <v>61.7</v>
      </c>
      <c r="G47" s="19">
        <v>166.8</v>
      </c>
      <c r="H47" s="19" t="s">
        <v>1</v>
      </c>
      <c r="I47" s="22">
        <f t="shared" si="26"/>
        <v>228.5</v>
      </c>
      <c r="J47" s="23" t="s">
        <v>1</v>
      </c>
      <c r="K47" s="23" t="s">
        <v>1</v>
      </c>
      <c r="L47" s="23" t="s">
        <v>1</v>
      </c>
      <c r="M47" s="23">
        <v>2</v>
      </c>
      <c r="N47" s="23">
        <v>6</v>
      </c>
      <c r="O47" s="23" t="s">
        <v>1</v>
      </c>
      <c r="P47" s="24">
        <f t="shared" si="27"/>
        <v>8</v>
      </c>
      <c r="W47" s="18" t="s">
        <v>1</v>
      </c>
      <c r="X47" s="18" t="s">
        <v>1</v>
      </c>
      <c r="Y47" s="18" t="s">
        <v>1</v>
      </c>
      <c r="Z47" s="19">
        <v>68.7</v>
      </c>
      <c r="AA47" s="19">
        <v>0</v>
      </c>
      <c r="AB47" s="19" t="s">
        <v>1</v>
      </c>
      <c r="AC47" s="19" t="s">
        <v>1</v>
      </c>
      <c r="AD47" s="19">
        <f t="shared" si="22"/>
        <v>68.7</v>
      </c>
      <c r="AE47" s="20" t="s">
        <v>1</v>
      </c>
      <c r="AF47" s="20" t="s">
        <v>1</v>
      </c>
      <c r="AG47" s="20" t="s">
        <v>1</v>
      </c>
      <c r="AH47" s="20">
        <v>3</v>
      </c>
      <c r="AI47" s="20">
        <v>0</v>
      </c>
      <c r="AJ47" s="21" t="s">
        <v>1</v>
      </c>
      <c r="AK47" s="21" t="s">
        <v>1</v>
      </c>
      <c r="AL47" s="21">
        <f t="shared" si="23"/>
        <v>3</v>
      </c>
    </row>
    <row r="48" spans="1:38" ht="20.25" x14ac:dyDescent="0.25">
      <c r="A48" s="6" t="s">
        <v>58</v>
      </c>
      <c r="B48" s="31" t="s">
        <v>45</v>
      </c>
      <c r="C48" s="18" t="s">
        <v>1</v>
      </c>
      <c r="D48" s="18" t="s">
        <v>1</v>
      </c>
      <c r="E48" s="18" t="s">
        <v>1</v>
      </c>
      <c r="F48" s="19">
        <v>161.4</v>
      </c>
      <c r="G48" s="19" t="s">
        <v>1</v>
      </c>
      <c r="H48" s="19" t="s">
        <v>1</v>
      </c>
      <c r="I48" s="22">
        <f t="shared" si="26"/>
        <v>161.4</v>
      </c>
      <c r="J48" s="23" t="s">
        <v>1</v>
      </c>
      <c r="K48" s="23" t="s">
        <v>1</v>
      </c>
      <c r="L48" s="23" t="s">
        <v>1</v>
      </c>
      <c r="M48" s="23">
        <v>10</v>
      </c>
      <c r="N48" s="23" t="s">
        <v>1</v>
      </c>
      <c r="O48" s="23" t="s">
        <v>1</v>
      </c>
      <c r="P48" s="24">
        <f t="shared" si="27"/>
        <v>10</v>
      </c>
      <c r="W48" s="18" t="s">
        <v>1</v>
      </c>
      <c r="X48" s="18" t="s">
        <v>1</v>
      </c>
      <c r="Y48" s="18" t="s">
        <v>1</v>
      </c>
      <c r="Z48" s="19">
        <v>232.3</v>
      </c>
      <c r="AA48" s="19">
        <v>0</v>
      </c>
      <c r="AB48" s="19" t="s">
        <v>1</v>
      </c>
      <c r="AC48" s="19" t="s">
        <v>1</v>
      </c>
      <c r="AD48" s="19">
        <f t="shared" si="22"/>
        <v>232.3</v>
      </c>
      <c r="AE48" s="20" t="s">
        <v>1</v>
      </c>
      <c r="AF48" s="20" t="s">
        <v>1</v>
      </c>
      <c r="AG48" s="20" t="s">
        <v>1</v>
      </c>
      <c r="AH48" s="20">
        <v>14</v>
      </c>
      <c r="AI48" s="20">
        <v>0</v>
      </c>
      <c r="AJ48" s="21" t="s">
        <v>1</v>
      </c>
      <c r="AK48" s="21" t="s">
        <v>1</v>
      </c>
      <c r="AL48" s="21">
        <f t="shared" si="23"/>
        <v>14</v>
      </c>
    </row>
    <row r="49" spans="1:38" ht="20.25" x14ac:dyDescent="0.25">
      <c r="A49" s="6" t="s">
        <v>59</v>
      </c>
      <c r="B49" s="31" t="s">
        <v>46</v>
      </c>
      <c r="C49" s="18" t="s">
        <v>1</v>
      </c>
      <c r="D49" s="18" t="s">
        <v>1</v>
      </c>
      <c r="E49" s="18" t="s">
        <v>1</v>
      </c>
      <c r="F49" s="19">
        <v>722.4</v>
      </c>
      <c r="G49" s="19" t="s">
        <v>1</v>
      </c>
      <c r="H49" s="19" t="s">
        <v>1</v>
      </c>
      <c r="I49" s="22">
        <f t="shared" si="26"/>
        <v>722.4</v>
      </c>
      <c r="J49" s="23" t="s">
        <v>1</v>
      </c>
      <c r="K49" s="23" t="s">
        <v>1</v>
      </c>
      <c r="L49" s="23" t="s">
        <v>1</v>
      </c>
      <c r="M49" s="23">
        <v>48</v>
      </c>
      <c r="N49" s="23" t="s">
        <v>1</v>
      </c>
      <c r="O49" s="23" t="s">
        <v>1</v>
      </c>
      <c r="P49" s="24">
        <f t="shared" si="27"/>
        <v>48</v>
      </c>
      <c r="W49" s="18" t="s">
        <v>1</v>
      </c>
      <c r="X49" s="18" t="s">
        <v>1</v>
      </c>
      <c r="Y49" s="18" t="s">
        <v>1</v>
      </c>
      <c r="Z49" s="19">
        <v>199.8</v>
      </c>
      <c r="AA49" s="19">
        <v>372.5</v>
      </c>
      <c r="AB49" s="19" t="s">
        <v>1</v>
      </c>
      <c r="AC49" s="19" t="s">
        <v>1</v>
      </c>
      <c r="AD49" s="19">
        <f t="shared" si="22"/>
        <v>572.29999999999995</v>
      </c>
      <c r="AE49" s="20" t="s">
        <v>1</v>
      </c>
      <c r="AF49" s="20" t="s">
        <v>1</v>
      </c>
      <c r="AG49" s="20" t="s">
        <v>1</v>
      </c>
      <c r="AH49" s="20">
        <v>9</v>
      </c>
      <c r="AI49" s="20">
        <v>13</v>
      </c>
      <c r="AJ49" s="21" t="s">
        <v>1</v>
      </c>
      <c r="AK49" s="21" t="s">
        <v>1</v>
      </c>
      <c r="AL49" s="21">
        <f t="shared" si="23"/>
        <v>22</v>
      </c>
    </row>
    <row r="50" spans="1:38" ht="20.25" x14ac:dyDescent="0.25">
      <c r="A50" s="6" t="s">
        <v>60</v>
      </c>
      <c r="B50" s="31" t="s">
        <v>83</v>
      </c>
      <c r="C50" s="18" t="s">
        <v>1</v>
      </c>
      <c r="D50" s="18" t="s">
        <v>1</v>
      </c>
      <c r="E50" s="18" t="s">
        <v>1</v>
      </c>
      <c r="F50" s="19">
        <v>3127.2</v>
      </c>
      <c r="G50" s="19" t="s">
        <v>1</v>
      </c>
      <c r="H50" s="19" t="s">
        <v>1</v>
      </c>
      <c r="I50" s="22">
        <f t="shared" si="26"/>
        <v>3127.2</v>
      </c>
      <c r="J50" s="23" t="s">
        <v>1</v>
      </c>
      <c r="K50" s="23" t="s">
        <v>1</v>
      </c>
      <c r="L50" s="23" t="s">
        <v>1</v>
      </c>
      <c r="M50" s="23">
        <v>132</v>
      </c>
      <c r="N50" s="23" t="s">
        <v>1</v>
      </c>
      <c r="O50" s="23" t="s">
        <v>1</v>
      </c>
      <c r="P50" s="24">
        <f t="shared" si="27"/>
        <v>132</v>
      </c>
      <c r="W50" s="18" t="s">
        <v>1</v>
      </c>
      <c r="X50" s="18" t="s">
        <v>1</v>
      </c>
      <c r="Y50" s="18" t="s">
        <v>1</v>
      </c>
      <c r="Z50" s="19">
        <v>190.1</v>
      </c>
      <c r="AA50" s="19">
        <v>0</v>
      </c>
      <c r="AB50" s="19" t="s">
        <v>1</v>
      </c>
      <c r="AC50" s="19" t="s">
        <v>1</v>
      </c>
      <c r="AD50" s="19">
        <f t="shared" si="22"/>
        <v>190.1</v>
      </c>
      <c r="AE50" s="20" t="s">
        <v>1</v>
      </c>
      <c r="AF50" s="20" t="s">
        <v>1</v>
      </c>
      <c r="AG50" s="20" t="s">
        <v>1</v>
      </c>
      <c r="AH50" s="20">
        <v>9</v>
      </c>
      <c r="AI50" s="20">
        <v>0</v>
      </c>
      <c r="AJ50" s="21" t="s">
        <v>1</v>
      </c>
      <c r="AK50" s="21" t="s">
        <v>1</v>
      </c>
      <c r="AL50" s="21">
        <f t="shared" si="23"/>
        <v>9</v>
      </c>
    </row>
    <row r="51" spans="1:38" ht="40.5" x14ac:dyDescent="0.25">
      <c r="A51" s="6" t="s">
        <v>61</v>
      </c>
      <c r="B51" s="31" t="s">
        <v>100</v>
      </c>
      <c r="C51" s="18" t="s">
        <v>1</v>
      </c>
      <c r="D51" s="18" t="s">
        <v>1</v>
      </c>
      <c r="E51" s="18" t="s">
        <v>1</v>
      </c>
      <c r="F51" s="19">
        <v>68.7</v>
      </c>
      <c r="G51" s="19" t="s">
        <v>1</v>
      </c>
      <c r="H51" s="19" t="s">
        <v>1</v>
      </c>
      <c r="I51" s="22">
        <f t="shared" si="26"/>
        <v>68.7</v>
      </c>
      <c r="J51" s="23" t="s">
        <v>1</v>
      </c>
      <c r="K51" s="23" t="s">
        <v>1</v>
      </c>
      <c r="L51" s="23" t="s">
        <v>1</v>
      </c>
      <c r="M51" s="23">
        <v>3</v>
      </c>
      <c r="N51" s="23" t="s">
        <v>1</v>
      </c>
      <c r="O51" s="23" t="s">
        <v>1</v>
      </c>
      <c r="P51" s="24">
        <f t="shared" si="27"/>
        <v>3</v>
      </c>
      <c r="W51" s="18" t="s">
        <v>1</v>
      </c>
      <c r="X51" s="18" t="s">
        <v>1</v>
      </c>
      <c r="Y51" s="18" t="s">
        <v>1</v>
      </c>
      <c r="Z51" s="19">
        <v>0</v>
      </c>
      <c r="AA51" s="19">
        <v>5176.8</v>
      </c>
      <c r="AB51" s="19" t="s">
        <v>1</v>
      </c>
      <c r="AC51" s="19" t="s">
        <v>1</v>
      </c>
      <c r="AD51" s="19">
        <f t="shared" si="22"/>
        <v>5176.8</v>
      </c>
      <c r="AE51" s="20" t="s">
        <v>1</v>
      </c>
      <c r="AF51" s="20" t="s">
        <v>1</v>
      </c>
      <c r="AG51" s="20" t="s">
        <v>1</v>
      </c>
      <c r="AH51" s="20">
        <v>0</v>
      </c>
      <c r="AI51" s="20">
        <v>354</v>
      </c>
      <c r="AJ51" s="21" t="s">
        <v>1</v>
      </c>
      <c r="AK51" s="21" t="s">
        <v>1</v>
      </c>
      <c r="AL51" s="21">
        <f t="shared" si="23"/>
        <v>354</v>
      </c>
    </row>
    <row r="52" spans="1:38" ht="20.25" x14ac:dyDescent="0.25">
      <c r="A52" s="6" t="s">
        <v>62</v>
      </c>
      <c r="B52" s="31" t="s">
        <v>101</v>
      </c>
      <c r="C52" s="18" t="s">
        <v>1</v>
      </c>
      <c r="D52" s="18" t="s">
        <v>1</v>
      </c>
      <c r="E52" s="18" t="s">
        <v>1</v>
      </c>
      <c r="F52" s="19">
        <v>232.3</v>
      </c>
      <c r="G52" s="19" t="s">
        <v>1</v>
      </c>
      <c r="H52" s="19" t="s">
        <v>1</v>
      </c>
      <c r="I52" s="22">
        <f t="shared" si="26"/>
        <v>232.3</v>
      </c>
      <c r="J52" s="23" t="s">
        <v>1</v>
      </c>
      <c r="K52" s="23" t="s">
        <v>1</v>
      </c>
      <c r="L52" s="23" t="s">
        <v>1</v>
      </c>
      <c r="M52" s="23">
        <v>14</v>
      </c>
      <c r="N52" s="23" t="s">
        <v>1</v>
      </c>
      <c r="O52" s="23" t="s">
        <v>1</v>
      </c>
      <c r="P52" s="24">
        <f t="shared" si="27"/>
        <v>14</v>
      </c>
      <c r="W52" s="18" t="s">
        <v>1</v>
      </c>
      <c r="X52" s="18" t="s">
        <v>1</v>
      </c>
      <c r="Y52" s="18" t="s">
        <v>1</v>
      </c>
      <c r="Z52" s="19">
        <v>450</v>
      </c>
      <c r="AA52" s="19">
        <v>691.2</v>
      </c>
      <c r="AB52" s="19" t="s">
        <v>1</v>
      </c>
      <c r="AC52" s="19" t="s">
        <v>1</v>
      </c>
      <c r="AD52" s="19">
        <f t="shared" si="22"/>
        <v>1141.2</v>
      </c>
      <c r="AE52" s="20" t="s">
        <v>1</v>
      </c>
      <c r="AF52" s="20" t="s">
        <v>1</v>
      </c>
      <c r="AG52" s="20" t="s">
        <v>1</v>
      </c>
      <c r="AH52" s="20">
        <v>25</v>
      </c>
      <c r="AI52" s="20">
        <v>41</v>
      </c>
      <c r="AJ52" s="21" t="s">
        <v>1</v>
      </c>
      <c r="AK52" s="21" t="s">
        <v>1</v>
      </c>
      <c r="AL52" s="21">
        <f t="shared" si="23"/>
        <v>66</v>
      </c>
    </row>
    <row r="53" spans="1:38" s="17" customFormat="1" ht="20.25" x14ac:dyDescent="0.25">
      <c r="A53" s="16" t="s">
        <v>63</v>
      </c>
      <c r="B53" s="31" t="s">
        <v>102</v>
      </c>
      <c r="C53" s="18" t="s">
        <v>1</v>
      </c>
      <c r="D53" s="18" t="s">
        <v>1</v>
      </c>
      <c r="E53" s="18" t="s">
        <v>1</v>
      </c>
      <c r="F53" s="19">
        <v>509.8</v>
      </c>
      <c r="G53" s="19">
        <v>412.2</v>
      </c>
      <c r="H53" s="19" t="s">
        <v>1</v>
      </c>
      <c r="I53" s="22">
        <f t="shared" si="26"/>
        <v>922</v>
      </c>
      <c r="J53" s="23" t="s">
        <v>1</v>
      </c>
      <c r="K53" s="23" t="s">
        <v>1</v>
      </c>
      <c r="L53" s="23" t="s">
        <v>1</v>
      </c>
      <c r="M53" s="23">
        <v>14</v>
      </c>
      <c r="N53" s="23">
        <v>15</v>
      </c>
      <c r="O53" s="23" t="s">
        <v>1</v>
      </c>
      <c r="P53" s="24">
        <f t="shared" si="27"/>
        <v>29</v>
      </c>
      <c r="W53" s="26" t="s">
        <v>1</v>
      </c>
      <c r="X53" s="26" t="s">
        <v>1</v>
      </c>
      <c r="Y53" s="26" t="s">
        <v>1</v>
      </c>
      <c r="Z53" s="27">
        <v>331.7</v>
      </c>
      <c r="AA53" s="27">
        <v>0</v>
      </c>
      <c r="AB53" s="27" t="s">
        <v>1</v>
      </c>
      <c r="AC53" s="27" t="s">
        <v>1</v>
      </c>
      <c r="AD53" s="27">
        <f t="shared" si="22"/>
        <v>331.7</v>
      </c>
      <c r="AE53" s="28" t="s">
        <v>1</v>
      </c>
      <c r="AF53" s="28" t="s">
        <v>1</v>
      </c>
      <c r="AG53" s="28" t="s">
        <v>1</v>
      </c>
      <c r="AH53" s="28">
        <v>17</v>
      </c>
      <c r="AI53" s="28">
        <v>0</v>
      </c>
      <c r="AJ53" s="29" t="s">
        <v>1</v>
      </c>
      <c r="AK53" s="29" t="s">
        <v>1</v>
      </c>
      <c r="AL53" s="29">
        <f t="shared" si="23"/>
        <v>17</v>
      </c>
    </row>
    <row r="54" spans="1:38" ht="40.5" x14ac:dyDescent="0.25">
      <c r="A54" s="6" t="s">
        <v>64</v>
      </c>
      <c r="B54" s="31" t="s">
        <v>103</v>
      </c>
      <c r="C54" s="18" t="s">
        <v>1</v>
      </c>
      <c r="D54" s="18" t="s">
        <v>1</v>
      </c>
      <c r="E54" s="18" t="s">
        <v>1</v>
      </c>
      <c r="F54" s="19">
        <v>190.1</v>
      </c>
      <c r="G54" s="19">
        <v>0</v>
      </c>
      <c r="H54" s="19" t="s">
        <v>1</v>
      </c>
      <c r="I54" s="22">
        <f t="shared" si="26"/>
        <v>190.1</v>
      </c>
      <c r="J54" s="23" t="s">
        <v>1</v>
      </c>
      <c r="K54" s="23" t="s">
        <v>1</v>
      </c>
      <c r="L54" s="23" t="s">
        <v>1</v>
      </c>
      <c r="M54" s="23">
        <v>9</v>
      </c>
      <c r="N54" s="23">
        <v>0</v>
      </c>
      <c r="O54" s="23" t="s">
        <v>1</v>
      </c>
      <c r="P54" s="24">
        <f t="shared" si="27"/>
        <v>9</v>
      </c>
      <c r="W54" s="18" t="s">
        <v>1</v>
      </c>
      <c r="X54" s="18" t="s">
        <v>1</v>
      </c>
      <c r="Y54" s="18" t="s">
        <v>1</v>
      </c>
      <c r="Z54" s="19">
        <v>37.6</v>
      </c>
      <c r="AA54" s="19">
        <v>0</v>
      </c>
      <c r="AB54" s="19" t="s">
        <v>1</v>
      </c>
      <c r="AC54" s="19" t="s">
        <v>1</v>
      </c>
      <c r="AD54" s="19">
        <f t="shared" si="22"/>
        <v>37.6</v>
      </c>
      <c r="AE54" s="20" t="s">
        <v>1</v>
      </c>
      <c r="AF54" s="20" t="s">
        <v>1</v>
      </c>
      <c r="AG54" s="20" t="s">
        <v>1</v>
      </c>
      <c r="AH54" s="20">
        <v>2</v>
      </c>
      <c r="AI54" s="20">
        <v>0</v>
      </c>
      <c r="AJ54" s="21" t="s">
        <v>1</v>
      </c>
      <c r="AK54" s="21" t="s">
        <v>1</v>
      </c>
      <c r="AL54" s="21">
        <f t="shared" si="23"/>
        <v>2</v>
      </c>
    </row>
    <row r="55" spans="1:38" ht="40.5" x14ac:dyDescent="0.25">
      <c r="A55" s="6" t="s">
        <v>65</v>
      </c>
      <c r="B55" s="31" t="s">
        <v>104</v>
      </c>
      <c r="C55" s="18" t="s">
        <v>1</v>
      </c>
      <c r="D55" s="18" t="s">
        <v>1</v>
      </c>
      <c r="E55" s="18" t="s">
        <v>1</v>
      </c>
      <c r="F55" s="19" t="s">
        <v>1</v>
      </c>
      <c r="G55" s="19">
        <v>5184.5</v>
      </c>
      <c r="H55" s="19" t="s">
        <v>1</v>
      </c>
      <c r="I55" s="22">
        <f t="shared" si="26"/>
        <v>5184.5</v>
      </c>
      <c r="J55" s="23" t="s">
        <v>1</v>
      </c>
      <c r="K55" s="23" t="s">
        <v>1</v>
      </c>
      <c r="L55" s="23" t="s">
        <v>1</v>
      </c>
      <c r="M55" s="23" t="s">
        <v>1</v>
      </c>
      <c r="N55" s="23">
        <v>339</v>
      </c>
      <c r="O55" s="23" t="s">
        <v>1</v>
      </c>
      <c r="P55" s="24">
        <f t="shared" si="27"/>
        <v>339</v>
      </c>
      <c r="W55" s="18" t="s">
        <v>1</v>
      </c>
      <c r="X55" s="18" t="s">
        <v>1</v>
      </c>
      <c r="Y55" s="18" t="s">
        <v>1</v>
      </c>
      <c r="Z55" s="19">
        <v>510</v>
      </c>
      <c r="AA55" s="19">
        <v>0</v>
      </c>
      <c r="AB55" s="19" t="s">
        <v>1</v>
      </c>
      <c r="AC55" s="19" t="s">
        <v>1</v>
      </c>
      <c r="AD55" s="19">
        <f t="shared" si="22"/>
        <v>510</v>
      </c>
      <c r="AE55" s="20" t="s">
        <v>1</v>
      </c>
      <c r="AF55" s="20" t="s">
        <v>1</v>
      </c>
      <c r="AG55" s="20" t="s">
        <v>1</v>
      </c>
      <c r="AH55" s="20">
        <v>25</v>
      </c>
      <c r="AI55" s="20">
        <v>0</v>
      </c>
      <c r="AJ55" s="21" t="s">
        <v>1</v>
      </c>
      <c r="AK55" s="21" t="s">
        <v>1</v>
      </c>
      <c r="AL55" s="21">
        <f t="shared" si="23"/>
        <v>25</v>
      </c>
    </row>
    <row r="56" spans="1:38" ht="20.25" x14ac:dyDescent="0.25">
      <c r="A56" s="6" t="s">
        <v>66</v>
      </c>
      <c r="B56" s="31" t="s">
        <v>88</v>
      </c>
      <c r="C56" s="18" t="s">
        <v>1</v>
      </c>
      <c r="D56" s="18" t="s">
        <v>1</v>
      </c>
      <c r="E56" s="18" t="s">
        <v>1</v>
      </c>
      <c r="F56" s="19">
        <v>173.8</v>
      </c>
      <c r="G56" s="19">
        <v>864.3</v>
      </c>
      <c r="H56" s="19" t="s">
        <v>1</v>
      </c>
      <c r="I56" s="22">
        <f t="shared" si="26"/>
        <v>1038.0999999999999</v>
      </c>
      <c r="J56" s="23" t="s">
        <v>1</v>
      </c>
      <c r="K56" s="23" t="s">
        <v>1</v>
      </c>
      <c r="L56" s="23" t="s">
        <v>1</v>
      </c>
      <c r="M56" s="23">
        <v>5</v>
      </c>
      <c r="N56" s="23">
        <v>53</v>
      </c>
      <c r="O56" s="23" t="s">
        <v>1</v>
      </c>
      <c r="P56" s="24">
        <f t="shared" si="27"/>
        <v>58</v>
      </c>
      <c r="W56" s="18" t="s">
        <v>1</v>
      </c>
      <c r="X56" s="18" t="s">
        <v>1</v>
      </c>
      <c r="Y56" s="18" t="s">
        <v>1</v>
      </c>
      <c r="Z56" s="19">
        <v>0</v>
      </c>
      <c r="AA56" s="19">
        <v>1608.57</v>
      </c>
      <c r="AB56" s="19" t="s">
        <v>1</v>
      </c>
      <c r="AC56" s="19" t="s">
        <v>1</v>
      </c>
      <c r="AD56" s="19">
        <f t="shared" si="22"/>
        <v>1608.57</v>
      </c>
      <c r="AE56" s="20" t="s">
        <v>1</v>
      </c>
      <c r="AF56" s="20" t="s">
        <v>1</v>
      </c>
      <c r="AG56" s="20" t="s">
        <v>1</v>
      </c>
      <c r="AH56" s="20">
        <v>0</v>
      </c>
      <c r="AI56" s="20">
        <v>88</v>
      </c>
      <c r="AJ56" s="21" t="s">
        <v>1</v>
      </c>
      <c r="AK56" s="21" t="s">
        <v>1</v>
      </c>
      <c r="AL56" s="21">
        <f t="shared" si="23"/>
        <v>88</v>
      </c>
    </row>
    <row r="57" spans="1:38" ht="40.5" x14ac:dyDescent="0.25">
      <c r="A57" s="6" t="s">
        <v>67</v>
      </c>
      <c r="B57" s="31" t="s">
        <v>105</v>
      </c>
      <c r="C57" s="18" t="s">
        <v>1</v>
      </c>
      <c r="D57" s="18" t="s">
        <v>1</v>
      </c>
      <c r="E57" s="18" t="s">
        <v>1</v>
      </c>
      <c r="F57" s="19">
        <v>331.7</v>
      </c>
      <c r="G57" s="19">
        <v>0</v>
      </c>
      <c r="H57" s="19" t="s">
        <v>1</v>
      </c>
      <c r="I57" s="22">
        <f t="shared" si="26"/>
        <v>331.7</v>
      </c>
      <c r="J57" s="23" t="s">
        <v>1</v>
      </c>
      <c r="K57" s="23" t="s">
        <v>1</v>
      </c>
      <c r="L57" s="23" t="s">
        <v>1</v>
      </c>
      <c r="M57" s="23">
        <v>17</v>
      </c>
      <c r="N57" s="23">
        <v>0</v>
      </c>
      <c r="O57" s="23" t="s">
        <v>1</v>
      </c>
      <c r="P57" s="24">
        <f t="shared" si="27"/>
        <v>17</v>
      </c>
      <c r="W57" s="18" t="s">
        <v>1</v>
      </c>
      <c r="X57" s="18" t="s">
        <v>1</v>
      </c>
      <c r="Y57" s="18" t="s">
        <v>1</v>
      </c>
      <c r="Z57" s="19">
        <v>0</v>
      </c>
      <c r="AA57" s="19">
        <v>902.9</v>
      </c>
      <c r="AB57" s="19" t="s">
        <v>1</v>
      </c>
      <c r="AC57" s="19" t="s">
        <v>1</v>
      </c>
      <c r="AD57" s="19">
        <f t="shared" si="22"/>
        <v>902.9</v>
      </c>
      <c r="AE57" s="20" t="s">
        <v>1</v>
      </c>
      <c r="AF57" s="20" t="s">
        <v>1</v>
      </c>
      <c r="AG57" s="20" t="s">
        <v>1</v>
      </c>
      <c r="AH57" s="20">
        <v>0</v>
      </c>
      <c r="AI57" s="20">
        <v>35</v>
      </c>
      <c r="AJ57" s="21" t="s">
        <v>1</v>
      </c>
      <c r="AK57" s="21" t="s">
        <v>1</v>
      </c>
      <c r="AL57" s="21">
        <f t="shared" si="23"/>
        <v>35</v>
      </c>
    </row>
    <row r="58" spans="1:38" ht="40.5" x14ac:dyDescent="0.25">
      <c r="A58" s="6" t="s">
        <v>68</v>
      </c>
      <c r="B58" s="31" t="s">
        <v>106</v>
      </c>
      <c r="C58" s="18" t="s">
        <v>1</v>
      </c>
      <c r="D58" s="18" t="s">
        <v>1</v>
      </c>
      <c r="E58" s="18" t="s">
        <v>1</v>
      </c>
      <c r="F58" s="19">
        <v>37.6</v>
      </c>
      <c r="G58" s="19">
        <v>0</v>
      </c>
      <c r="H58" s="19" t="s">
        <v>1</v>
      </c>
      <c r="I58" s="22">
        <f t="shared" si="26"/>
        <v>37.6</v>
      </c>
      <c r="J58" s="23" t="s">
        <v>1</v>
      </c>
      <c r="K58" s="23" t="s">
        <v>1</v>
      </c>
      <c r="L58" s="23" t="s">
        <v>1</v>
      </c>
      <c r="M58" s="23">
        <v>2</v>
      </c>
      <c r="N58" s="23">
        <v>0</v>
      </c>
      <c r="O58" s="23" t="s">
        <v>1</v>
      </c>
      <c r="P58" s="24">
        <f t="shared" si="27"/>
        <v>2</v>
      </c>
      <c r="W58" s="18" t="s">
        <v>1</v>
      </c>
      <c r="X58" s="18" t="s">
        <v>1</v>
      </c>
      <c r="Y58" s="18" t="s">
        <v>1</v>
      </c>
      <c r="Z58" s="19">
        <v>1151.4000000000001</v>
      </c>
      <c r="AA58" s="19">
        <v>758</v>
      </c>
      <c r="AB58" s="19" t="s">
        <v>1</v>
      </c>
      <c r="AC58" s="19" t="s">
        <v>1</v>
      </c>
      <c r="AD58" s="19">
        <f t="shared" si="22"/>
        <v>1909.4</v>
      </c>
      <c r="AE58" s="20" t="s">
        <v>1</v>
      </c>
      <c r="AF58" s="20" t="s">
        <v>1</v>
      </c>
      <c r="AG58" s="20" t="s">
        <v>1</v>
      </c>
      <c r="AH58" s="20">
        <v>53</v>
      </c>
      <c r="AI58" s="20">
        <v>37</v>
      </c>
      <c r="AJ58" s="21" t="s">
        <v>1</v>
      </c>
      <c r="AK58" s="21" t="s">
        <v>1</v>
      </c>
      <c r="AL58" s="21">
        <f t="shared" si="23"/>
        <v>90</v>
      </c>
    </row>
    <row r="59" spans="1:38" ht="20.25" x14ac:dyDescent="0.25">
      <c r="A59" s="6" t="s">
        <v>69</v>
      </c>
      <c r="B59" s="31" t="s">
        <v>52</v>
      </c>
      <c r="C59" s="18" t="s">
        <v>1</v>
      </c>
      <c r="D59" s="18" t="s">
        <v>1</v>
      </c>
      <c r="E59" s="18" t="s">
        <v>1</v>
      </c>
      <c r="F59" s="19">
        <v>510</v>
      </c>
      <c r="G59" s="19" t="s">
        <v>1</v>
      </c>
      <c r="H59" s="19" t="s">
        <v>1</v>
      </c>
      <c r="I59" s="22">
        <f t="shared" si="26"/>
        <v>510</v>
      </c>
      <c r="J59" s="23" t="s">
        <v>1</v>
      </c>
      <c r="K59" s="23" t="s">
        <v>1</v>
      </c>
      <c r="L59" s="23" t="s">
        <v>1</v>
      </c>
      <c r="M59" s="23">
        <v>25</v>
      </c>
      <c r="N59" s="23" t="s">
        <v>1</v>
      </c>
      <c r="O59" s="23" t="s">
        <v>1</v>
      </c>
      <c r="P59" s="24">
        <f t="shared" si="27"/>
        <v>25</v>
      </c>
      <c r="W59" s="18" t="s">
        <v>1</v>
      </c>
      <c r="X59" s="18" t="s">
        <v>1</v>
      </c>
      <c r="Y59" s="18" t="s">
        <v>1</v>
      </c>
      <c r="Z59" s="19">
        <v>156.1</v>
      </c>
      <c r="AA59" s="19">
        <v>0</v>
      </c>
      <c r="AB59" s="19" t="s">
        <v>1</v>
      </c>
      <c r="AC59" s="19" t="s">
        <v>1</v>
      </c>
      <c r="AD59" s="19">
        <f t="shared" si="22"/>
        <v>156.1</v>
      </c>
      <c r="AE59" s="20" t="s">
        <v>1</v>
      </c>
      <c r="AF59" s="20" t="s">
        <v>1</v>
      </c>
      <c r="AG59" s="20" t="s">
        <v>1</v>
      </c>
      <c r="AH59" s="20">
        <v>4</v>
      </c>
      <c r="AI59" s="20">
        <v>0</v>
      </c>
      <c r="AJ59" s="21" t="s">
        <v>1</v>
      </c>
      <c r="AK59" s="21" t="s">
        <v>1</v>
      </c>
      <c r="AL59" s="21">
        <f t="shared" si="23"/>
        <v>4</v>
      </c>
    </row>
    <row r="60" spans="1:38" ht="40.5" x14ac:dyDescent="0.25">
      <c r="A60" s="6" t="s">
        <v>70</v>
      </c>
      <c r="B60" s="31" t="s">
        <v>89</v>
      </c>
      <c r="C60" s="18" t="s">
        <v>1</v>
      </c>
      <c r="D60" s="18" t="s">
        <v>1</v>
      </c>
      <c r="E60" s="18" t="s">
        <v>1</v>
      </c>
      <c r="F60" s="19">
        <v>0</v>
      </c>
      <c r="G60" s="19">
        <v>1608.57</v>
      </c>
      <c r="H60" s="19" t="s">
        <v>1</v>
      </c>
      <c r="I60" s="22">
        <f t="shared" si="26"/>
        <v>1608.57</v>
      </c>
      <c r="J60" s="23" t="s">
        <v>1</v>
      </c>
      <c r="K60" s="23" t="s">
        <v>1</v>
      </c>
      <c r="L60" s="23" t="s">
        <v>1</v>
      </c>
      <c r="M60" s="23" t="s">
        <v>1</v>
      </c>
      <c r="N60" s="23">
        <v>87</v>
      </c>
      <c r="O60" s="23" t="s">
        <v>1</v>
      </c>
      <c r="P60" s="24">
        <f t="shared" si="27"/>
        <v>87</v>
      </c>
      <c r="W60" s="18" t="s">
        <v>1</v>
      </c>
      <c r="X60" s="18" t="s">
        <v>1</v>
      </c>
      <c r="Y60" s="18" t="s">
        <v>1</v>
      </c>
      <c r="Z60" s="19">
        <v>0</v>
      </c>
      <c r="AA60" s="19">
        <v>696.6</v>
      </c>
      <c r="AB60" s="19" t="s">
        <v>1</v>
      </c>
      <c r="AC60" s="19" t="s">
        <v>1</v>
      </c>
      <c r="AD60" s="19">
        <f t="shared" si="22"/>
        <v>696.6</v>
      </c>
      <c r="AE60" s="20" t="s">
        <v>1</v>
      </c>
      <c r="AF60" s="20" t="s">
        <v>1</v>
      </c>
      <c r="AG60" s="20" t="s">
        <v>1</v>
      </c>
      <c r="AH60" s="20">
        <v>0</v>
      </c>
      <c r="AI60" s="20">
        <v>77</v>
      </c>
      <c r="AJ60" s="21" t="s">
        <v>1</v>
      </c>
      <c r="AK60" s="21" t="s">
        <v>1</v>
      </c>
      <c r="AL60" s="21">
        <f t="shared" si="23"/>
        <v>77</v>
      </c>
    </row>
    <row r="61" spans="1:38" ht="40.5" x14ac:dyDescent="0.25">
      <c r="A61" s="6" t="s">
        <v>71</v>
      </c>
      <c r="B61" s="31" t="s">
        <v>107</v>
      </c>
      <c r="C61" s="18" t="s">
        <v>1</v>
      </c>
      <c r="D61" s="18" t="s">
        <v>1</v>
      </c>
      <c r="E61" s="18" t="s">
        <v>1</v>
      </c>
      <c r="F61" s="19">
        <v>0</v>
      </c>
      <c r="G61" s="19">
        <v>902.9</v>
      </c>
      <c r="H61" s="19" t="s">
        <v>1</v>
      </c>
      <c r="I61" s="22">
        <f t="shared" si="26"/>
        <v>902.9</v>
      </c>
      <c r="J61" s="23" t="s">
        <v>1</v>
      </c>
      <c r="K61" s="23" t="s">
        <v>1</v>
      </c>
      <c r="L61" s="23" t="s">
        <v>1</v>
      </c>
      <c r="M61" s="23" t="s">
        <v>1</v>
      </c>
      <c r="N61" s="23">
        <v>31</v>
      </c>
      <c r="O61" s="23" t="s">
        <v>1</v>
      </c>
      <c r="P61" s="24">
        <f t="shared" si="27"/>
        <v>31</v>
      </c>
    </row>
    <row r="62" spans="1:38" ht="40.5" x14ac:dyDescent="0.25">
      <c r="A62" s="6" t="s">
        <v>72</v>
      </c>
      <c r="B62" s="31" t="s">
        <v>90</v>
      </c>
      <c r="C62" s="18" t="s">
        <v>1</v>
      </c>
      <c r="D62" s="18" t="s">
        <v>1</v>
      </c>
      <c r="E62" s="18" t="s">
        <v>1</v>
      </c>
      <c r="F62" s="19">
        <v>1151.4000000000001</v>
      </c>
      <c r="G62" s="19">
        <v>736</v>
      </c>
      <c r="H62" s="19" t="s">
        <v>1</v>
      </c>
      <c r="I62" s="22">
        <f t="shared" si="26"/>
        <v>1887.4</v>
      </c>
      <c r="J62" s="23" t="s">
        <v>1</v>
      </c>
      <c r="K62" s="23" t="s">
        <v>1</v>
      </c>
      <c r="L62" s="23" t="s">
        <v>1</v>
      </c>
      <c r="M62" s="23">
        <v>53</v>
      </c>
      <c r="N62" s="23">
        <v>36</v>
      </c>
      <c r="O62" s="23" t="s">
        <v>1</v>
      </c>
      <c r="P62" s="24">
        <f t="shared" si="27"/>
        <v>89</v>
      </c>
    </row>
    <row r="63" spans="1:38" ht="20.25" x14ac:dyDescent="0.25">
      <c r="A63" s="6" t="s">
        <v>73</v>
      </c>
      <c r="B63" s="31" t="s">
        <v>108</v>
      </c>
      <c r="C63" s="18" t="s">
        <v>1</v>
      </c>
      <c r="D63" s="18" t="s">
        <v>1</v>
      </c>
      <c r="E63" s="18" t="s">
        <v>1</v>
      </c>
      <c r="F63" s="19">
        <v>156.1</v>
      </c>
      <c r="G63" s="19">
        <v>0</v>
      </c>
      <c r="H63" s="19" t="s">
        <v>1</v>
      </c>
      <c r="I63" s="22">
        <f t="shared" si="26"/>
        <v>156.1</v>
      </c>
      <c r="J63" s="23" t="s">
        <v>1</v>
      </c>
      <c r="K63" s="23" t="s">
        <v>1</v>
      </c>
      <c r="L63" s="23" t="s">
        <v>1</v>
      </c>
      <c r="M63" s="23">
        <v>4</v>
      </c>
      <c r="N63" s="23">
        <v>0</v>
      </c>
      <c r="O63" s="23" t="s">
        <v>1</v>
      </c>
      <c r="P63" s="24">
        <f t="shared" si="27"/>
        <v>4</v>
      </c>
    </row>
    <row r="64" spans="1:38" ht="40.5" x14ac:dyDescent="0.25">
      <c r="A64" s="6" t="s">
        <v>74</v>
      </c>
      <c r="B64" s="31" t="s">
        <v>114</v>
      </c>
      <c r="C64" s="18" t="s">
        <v>1</v>
      </c>
      <c r="D64" s="18" t="s">
        <v>1</v>
      </c>
      <c r="E64" s="18" t="s">
        <v>1</v>
      </c>
      <c r="F64" s="19">
        <v>0</v>
      </c>
      <c r="G64" s="19">
        <v>671.3</v>
      </c>
      <c r="H64" s="19" t="s">
        <v>1</v>
      </c>
      <c r="I64" s="22">
        <f t="shared" si="26"/>
        <v>671.3</v>
      </c>
      <c r="J64" s="23" t="s">
        <v>1</v>
      </c>
      <c r="K64" s="23" t="s">
        <v>1</v>
      </c>
      <c r="L64" s="23" t="s">
        <v>1</v>
      </c>
      <c r="M64" s="23">
        <v>0</v>
      </c>
      <c r="N64" s="23">
        <v>72</v>
      </c>
      <c r="O64" s="23" t="s">
        <v>1</v>
      </c>
      <c r="P64" s="24">
        <f t="shared" si="27"/>
        <v>72</v>
      </c>
    </row>
    <row r="65" spans="1:16" s="17" customFormat="1" ht="20.25" x14ac:dyDescent="0.25">
      <c r="A65" s="16" t="s">
        <v>76</v>
      </c>
      <c r="B65" s="31" t="s">
        <v>109</v>
      </c>
      <c r="C65" s="18" t="str">
        <f t="shared" ref="C65:H65" si="28">IF(COUNTIF(C66:C69,"&lt;&gt;x")&gt;0,SUM(C66:C69),"x")</f>
        <v>x</v>
      </c>
      <c r="D65" s="18" t="str">
        <f t="shared" si="28"/>
        <v>x</v>
      </c>
      <c r="E65" s="18" t="str">
        <f t="shared" si="28"/>
        <v>x</v>
      </c>
      <c r="F65" s="18" t="str">
        <f t="shared" si="28"/>
        <v>x</v>
      </c>
      <c r="G65" s="18">
        <f t="shared" si="28"/>
        <v>0</v>
      </c>
      <c r="H65" s="18">
        <f t="shared" si="28"/>
        <v>26030.28</v>
      </c>
      <c r="I65" s="22">
        <f t="shared" si="26"/>
        <v>26030.28</v>
      </c>
      <c r="J65" s="23" t="str">
        <f t="shared" ref="J65:O65" si="29">IF(COUNTIF(J66:J69,"&lt;&gt;x")&gt;0,SUM(J66:J69),"x")</f>
        <v>x</v>
      </c>
      <c r="K65" s="23" t="str">
        <f t="shared" si="29"/>
        <v>x</v>
      </c>
      <c r="L65" s="23" t="str">
        <f t="shared" si="29"/>
        <v>x</v>
      </c>
      <c r="M65" s="23" t="str">
        <f t="shared" si="29"/>
        <v>x</v>
      </c>
      <c r="N65" s="23">
        <f t="shared" si="29"/>
        <v>0</v>
      </c>
      <c r="O65" s="23">
        <f t="shared" si="29"/>
        <v>1700</v>
      </c>
      <c r="P65" s="24">
        <f t="shared" si="27"/>
        <v>1700</v>
      </c>
    </row>
    <row r="66" spans="1:16" s="17" customFormat="1" ht="40.5" x14ac:dyDescent="0.25">
      <c r="A66" s="16" t="s">
        <v>77</v>
      </c>
      <c r="B66" s="31" t="s">
        <v>99</v>
      </c>
      <c r="C66" s="18" t="s">
        <v>1</v>
      </c>
      <c r="D66" s="18" t="s">
        <v>1</v>
      </c>
      <c r="E66" s="18" t="s">
        <v>1</v>
      </c>
      <c r="F66" s="19" t="s">
        <v>1</v>
      </c>
      <c r="G66" s="19" t="s">
        <v>1</v>
      </c>
      <c r="H66" s="19">
        <v>869.7</v>
      </c>
      <c r="I66" s="22">
        <f t="shared" si="26"/>
        <v>869.7</v>
      </c>
      <c r="J66" s="23" t="s">
        <v>1</v>
      </c>
      <c r="K66" s="23" t="s">
        <v>1</v>
      </c>
      <c r="L66" s="23" t="s">
        <v>1</v>
      </c>
      <c r="M66" s="23" t="s">
        <v>1</v>
      </c>
      <c r="N66" s="23" t="s">
        <v>1</v>
      </c>
      <c r="O66" s="23">
        <v>51</v>
      </c>
      <c r="P66" s="24">
        <f t="shared" si="27"/>
        <v>51</v>
      </c>
    </row>
    <row r="67" spans="1:16" s="17" customFormat="1" ht="20.25" x14ac:dyDescent="0.25">
      <c r="A67" s="16" t="s">
        <v>78</v>
      </c>
      <c r="B67" s="31" t="s">
        <v>14</v>
      </c>
      <c r="C67" s="18" t="s">
        <v>1</v>
      </c>
      <c r="D67" s="18" t="s">
        <v>1</v>
      </c>
      <c r="E67" s="18" t="s">
        <v>1</v>
      </c>
      <c r="F67" s="19" t="s">
        <v>1</v>
      </c>
      <c r="G67" s="19">
        <v>0</v>
      </c>
      <c r="H67" s="19">
        <v>19069.05</v>
      </c>
      <c r="I67" s="22">
        <f t="shared" si="26"/>
        <v>19069.05</v>
      </c>
      <c r="J67" s="23" t="s">
        <v>1</v>
      </c>
      <c r="K67" s="23" t="s">
        <v>1</v>
      </c>
      <c r="L67" s="23" t="s">
        <v>1</v>
      </c>
      <c r="M67" s="23" t="s">
        <v>1</v>
      </c>
      <c r="N67" s="23">
        <v>0</v>
      </c>
      <c r="O67" s="23">
        <v>1344</v>
      </c>
      <c r="P67" s="24">
        <f t="shared" si="27"/>
        <v>1344</v>
      </c>
    </row>
    <row r="68" spans="1:16" s="17" customFormat="1" ht="20.25" x14ac:dyDescent="0.25">
      <c r="A68" s="16" t="s">
        <v>79</v>
      </c>
      <c r="B68" s="31" t="s">
        <v>48</v>
      </c>
      <c r="C68" s="18" t="s">
        <v>1</v>
      </c>
      <c r="D68" s="18" t="s">
        <v>1</v>
      </c>
      <c r="E68" s="18" t="s">
        <v>1</v>
      </c>
      <c r="F68" s="19" t="s">
        <v>1</v>
      </c>
      <c r="G68" s="19" t="s">
        <v>1</v>
      </c>
      <c r="H68" s="19">
        <v>5204.93</v>
      </c>
      <c r="I68" s="22">
        <f t="shared" si="26"/>
        <v>5204.93</v>
      </c>
      <c r="J68" s="23" t="s">
        <v>1</v>
      </c>
      <c r="K68" s="23" t="s">
        <v>1</v>
      </c>
      <c r="L68" s="23" t="s">
        <v>1</v>
      </c>
      <c r="M68" s="23" t="s">
        <v>1</v>
      </c>
      <c r="N68" s="23" t="s">
        <v>1</v>
      </c>
      <c r="O68" s="23">
        <v>257</v>
      </c>
      <c r="P68" s="24">
        <f t="shared" si="27"/>
        <v>257</v>
      </c>
    </row>
    <row r="69" spans="1:16" s="17" customFormat="1" ht="20.25" x14ac:dyDescent="0.25">
      <c r="A69" s="16" t="s">
        <v>80</v>
      </c>
      <c r="B69" s="31" t="s">
        <v>83</v>
      </c>
      <c r="C69" s="18" t="s">
        <v>1</v>
      </c>
      <c r="D69" s="18" t="s">
        <v>1</v>
      </c>
      <c r="E69" s="18" t="s">
        <v>1</v>
      </c>
      <c r="F69" s="19" t="s">
        <v>1</v>
      </c>
      <c r="G69" s="19" t="s">
        <v>1</v>
      </c>
      <c r="H69" s="19">
        <v>886.6</v>
      </c>
      <c r="I69" s="22">
        <f t="shared" si="26"/>
        <v>886.6</v>
      </c>
      <c r="J69" s="23" t="s">
        <v>1</v>
      </c>
      <c r="K69" s="23" t="s">
        <v>1</v>
      </c>
      <c r="L69" s="23" t="s">
        <v>1</v>
      </c>
      <c r="M69" s="23" t="s">
        <v>1</v>
      </c>
      <c r="N69" s="23" t="s">
        <v>1</v>
      </c>
      <c r="O69" s="23">
        <v>48</v>
      </c>
      <c r="P69" s="24">
        <f t="shared" si="27"/>
        <v>48</v>
      </c>
    </row>
    <row r="70" spans="1:16" x14ac:dyDescent="0.25">
      <c r="A70" s="25"/>
    </row>
    <row r="71" spans="1:16" hidden="1" x14ac:dyDescent="0.25"/>
    <row r="72" spans="1:16" hidden="1" x14ac:dyDescent="0.25"/>
    <row r="73" spans="1:16" ht="61.5" customHeight="1" x14ac:dyDescent="0.25">
      <c r="A73" s="35" t="s">
        <v>75</v>
      </c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</row>
  </sheetData>
  <sheetProtection formatCells="0" formatColumns="0" formatRows="0" insertColumns="0" insertRows="0" insertHyperlinks="0" deleteColumns="0" deleteRows="0" sort="0" autoFilter="0" pivotTables="0"/>
  <mergeCells count="10">
    <mergeCell ref="N5:P5"/>
    <mergeCell ref="N1:P1"/>
    <mergeCell ref="N3:P3"/>
    <mergeCell ref="A73:P73"/>
    <mergeCell ref="A10:A11"/>
    <mergeCell ref="B10:B11"/>
    <mergeCell ref="C10:I10"/>
    <mergeCell ref="J10:P10"/>
    <mergeCell ref="A8:P8"/>
    <mergeCell ref="A7:P7"/>
  </mergeCells>
  <pageMargins left="0.59055118110236215" right="0.39370078740157483" top="0.78" bottom="0.59055118110236215" header="0.4" footer="0.51181102362204722"/>
  <pageSetup paperSize="9" scale="36" fitToHeight="0" orientation="landscape" r:id="rId1"/>
  <headerFooter>
    <oddHeader xml:space="preserve">&amp;C&amp;"Times New Roman,обычный"&amp;18&amp;P+38   </oddHeader>
  </headerFooter>
  <rowBreaks count="1" manualBreakCount="1">
    <brk id="34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</vt:lpstr>
      <vt:lpstr>'Форма 4'!Заголовки_для_печати</vt:lpstr>
      <vt:lpstr>'Форма 4'!Область_печати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slobodina_ai</cp:lastModifiedBy>
  <cp:lastPrinted>2025-10-28T10:46:06Z</cp:lastPrinted>
  <dcterms:created xsi:type="dcterms:W3CDTF">2019-02-21T06:26:12Z</dcterms:created>
  <dcterms:modified xsi:type="dcterms:W3CDTF">2025-10-28T10:46:18Z</dcterms:modified>
</cp:coreProperties>
</file>